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32760" windowWidth="7680" windowHeight="9510" tabRatio="679" activeTab="0"/>
  </bookViews>
  <sheets>
    <sheet name="Teilnehmer" sheetId="1" r:id="rId1"/>
    <sheet name="Jan." sheetId="2" r:id="rId2"/>
    <sheet name="Feb." sheetId="3" r:id="rId3"/>
    <sheet name="Apr." sheetId="4" r:id="rId4"/>
    <sheet name="Mai" sheetId="5" r:id="rId5"/>
  </sheets>
  <definedNames>
    <definedName name="_xlfn.SINGLE" hidden="1">#NAME?</definedName>
    <definedName name="_xlnm.Print_Area" localSheetId="3">'Apr.'!$B$1:$X$9</definedName>
    <definedName name="_xlnm.Print_Area" localSheetId="2">'Feb.'!$B$1:$AC$14</definedName>
    <definedName name="_xlnm.Print_Area" localSheetId="1">'Jan.'!$B$1:$Z$11</definedName>
    <definedName name="_xlnm.Print_Area" localSheetId="4">'Mai'!$B$1:$U$6</definedName>
    <definedName name="_xlnm.Print_Area" localSheetId="0">'Teilnehmer'!$A$1:$H$23</definedName>
  </definedNames>
  <calcPr fullCalcOnLoad="1"/>
</workbook>
</file>

<file path=xl/sharedStrings.xml><?xml version="1.0" encoding="utf-8"?>
<sst xmlns="http://schemas.openxmlformats.org/spreadsheetml/2006/main" count="258" uniqueCount="56">
  <si>
    <t>x</t>
  </si>
  <si>
    <t>Verein</t>
  </si>
  <si>
    <t>Platz</t>
  </si>
  <si>
    <t>Pkt.</t>
  </si>
  <si>
    <t>GP</t>
  </si>
  <si>
    <t>-</t>
  </si>
  <si>
    <t>T</t>
  </si>
  <si>
    <t>ChWe</t>
  </si>
  <si>
    <t>Name</t>
  </si>
  <si>
    <t>SoBerg</t>
  </si>
  <si>
    <t>Bertram, Ingo</t>
  </si>
  <si>
    <t>reale Punkte</t>
  </si>
  <si>
    <t>Partien</t>
  </si>
  <si>
    <t>Turnier-Punkte</t>
  </si>
  <si>
    <t>gekappte Gegner-Avg-SELO</t>
  </si>
  <si>
    <t>SELO-Listen-Output</t>
  </si>
  <si>
    <t>Arndt, Uwe</t>
  </si>
  <si>
    <t>Pröschild, Matthias</t>
  </si>
  <si>
    <t>Vollmar, Torsten</t>
  </si>
  <si>
    <t>Vollmar, Timo</t>
  </si>
  <si>
    <t>Neldner, Jan</t>
  </si>
  <si>
    <t>Niese, Holger</t>
  </si>
  <si>
    <t>Eberlein, Johann</t>
  </si>
  <si>
    <t>Marotzke, Jörg</t>
  </si>
  <si>
    <t>Schliebener, Stephan</t>
  </si>
  <si>
    <t>Kunz, André</t>
  </si>
  <si>
    <t>Empo</t>
  </si>
  <si>
    <t>FM Dauth, Benjamin</t>
  </si>
  <si>
    <t>Stein, Theodor</t>
  </si>
  <si>
    <t>Schewe, Bernhard</t>
  </si>
  <si>
    <t>Poseck, Steffen</t>
  </si>
  <si>
    <t>6.50</t>
  </si>
  <si>
    <t>4.50</t>
  </si>
  <si>
    <t>2.00</t>
  </si>
  <si>
    <t>Götze, Frank</t>
  </si>
  <si>
    <t>Donath, Johann</t>
  </si>
  <si>
    <t>Zobel, Christian</t>
  </si>
  <si>
    <t>Friedrich, Robert</t>
  </si>
  <si>
    <t>Witte, Ronald</t>
  </si>
  <si>
    <t>spät</t>
  </si>
  <si>
    <t>9.50</t>
  </si>
  <si>
    <t>7.50</t>
  </si>
  <si>
    <t>1.00</t>
  </si>
  <si>
    <t>abwesend/spielfrei</t>
  </si>
  <si>
    <t>BELO</t>
  </si>
  <si>
    <t>20.50</t>
  </si>
  <si>
    <t>17.50</t>
  </si>
  <si>
    <t>17.25</t>
  </si>
  <si>
    <t>7.00</t>
  </si>
  <si>
    <t>5.50</t>
  </si>
  <si>
    <t>3.00</t>
  </si>
  <si>
    <t>spielfrei</t>
  </si>
  <si>
    <t>abwesend</t>
  </si>
  <si>
    <t>3.50</t>
  </si>
  <si>
    <t>0.00</t>
  </si>
  <si>
    <t>Manz, Andreas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</si>
</sst>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½"/>
    <numFmt numFmtId="167" formatCode="\+"/>
    <numFmt numFmtId="168" formatCode="\-"/>
    <numFmt numFmtId="169" formatCode="0.0000"/>
    <numFmt numFmtId="170" formatCode="[$-407]dddd\,\ d\.\ mmmm\ yyyy"/>
    <numFmt numFmtId="171" formatCode="0.0"/>
    <numFmt numFmtId="172" formatCode="\="/>
  </numFmts>
  <fonts count="44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0"/>
      <name val="Times New Roman"/>
      <family val="1"/>
    </font>
    <font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8" fillId="34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Continuous" vertical="center"/>
    </xf>
    <xf numFmtId="0" fontId="1" fillId="37" borderId="13" xfId="0" applyFont="1" applyFill="1" applyBorder="1" applyAlignment="1">
      <alignment vertical="center"/>
    </xf>
    <xf numFmtId="0" fontId="1" fillId="37" borderId="0" xfId="0" applyFont="1" applyFill="1" applyAlignment="1">
      <alignment horizontal="center" vertical="center"/>
    </xf>
    <xf numFmtId="0" fontId="1" fillId="37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3"/>
  <sheetViews>
    <sheetView tabSelected="1" zoomScaleSheetLayoutView="100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22.7109375" style="1" bestFit="1" customWidth="1"/>
    <col min="4" max="4" width="8.8515625" style="1" bestFit="1" customWidth="1"/>
    <col min="5" max="5" width="7.140625" style="1" bestFit="1" customWidth="1"/>
    <col min="6" max="6" width="2.28125" style="1" bestFit="1" customWidth="1"/>
    <col min="7" max="8" width="5.140625" style="1" bestFit="1" customWidth="1"/>
    <col min="9" max="9" width="22.140625" style="1" bestFit="1" customWidth="1"/>
    <col min="10" max="16384" width="11.421875" style="1" customWidth="1"/>
  </cols>
  <sheetData>
    <row r="1" spans="1:8" ht="18" customHeight="1">
      <c r="A1" s="9"/>
      <c r="B1" s="9"/>
      <c r="C1" s="9"/>
      <c r="D1" s="9"/>
      <c r="E1" s="51">
        <v>44715</v>
      </c>
      <c r="F1" s="25"/>
      <c r="G1" s="26"/>
      <c r="H1" s="9"/>
    </row>
    <row r="2" spans="2:8" ht="15">
      <c r="B2" s="27" t="s">
        <v>2</v>
      </c>
      <c r="C2" s="27" t="s">
        <v>8</v>
      </c>
      <c r="D2" s="28" t="s">
        <v>1</v>
      </c>
      <c r="E2" s="29" t="s">
        <v>44</v>
      </c>
      <c r="F2" s="30" t="s">
        <v>5</v>
      </c>
      <c r="G2" s="31" t="s">
        <v>6</v>
      </c>
      <c r="H2" s="29" t="s">
        <v>4</v>
      </c>
    </row>
    <row r="3" spans="2:8" ht="18" customHeight="1">
      <c r="B3" s="33">
        <v>1</v>
      </c>
      <c r="C3" s="1" t="s">
        <v>16</v>
      </c>
      <c r="D3" s="10" t="s">
        <v>7</v>
      </c>
      <c r="E3" s="21">
        <v>1903</v>
      </c>
      <c r="F3" s="20" t="s">
        <v>5</v>
      </c>
      <c r="G3" s="22">
        <v>164</v>
      </c>
      <c r="H3" s="1">
        <v>102</v>
      </c>
    </row>
    <row r="4" spans="2:8" ht="18" customHeight="1">
      <c r="B4" s="33">
        <v>2</v>
      </c>
      <c r="C4" s="1" t="s">
        <v>19</v>
      </c>
      <c r="D4" s="10" t="s">
        <v>7</v>
      </c>
      <c r="E4" s="21">
        <v>1702</v>
      </c>
      <c r="F4" s="20" t="s">
        <v>5</v>
      </c>
      <c r="G4" s="22">
        <v>34</v>
      </c>
      <c r="H4" s="1">
        <v>93</v>
      </c>
    </row>
    <row r="5" spans="2:8" ht="18" customHeight="1">
      <c r="B5" s="33">
        <v>3</v>
      </c>
      <c r="C5" s="1" t="s">
        <v>30</v>
      </c>
      <c r="D5" s="10" t="s">
        <v>7</v>
      </c>
      <c r="E5" s="37">
        <v>1977</v>
      </c>
      <c r="F5" s="3" t="s">
        <v>5</v>
      </c>
      <c r="G5" s="38">
        <v>41</v>
      </c>
      <c r="H5" s="1">
        <v>65</v>
      </c>
    </row>
    <row r="6" spans="2:8" ht="18" customHeight="1">
      <c r="B6" s="33">
        <v>4</v>
      </c>
      <c r="C6" s="1" t="s">
        <v>20</v>
      </c>
      <c r="D6" s="10" t="s">
        <v>7</v>
      </c>
      <c r="E6" s="52">
        <v>1943</v>
      </c>
      <c r="F6" s="53" t="s">
        <v>5</v>
      </c>
      <c r="G6" s="54">
        <v>136</v>
      </c>
      <c r="H6" s="1">
        <v>61</v>
      </c>
    </row>
    <row r="7" spans="2:8" ht="18" customHeight="1">
      <c r="B7" s="33">
        <v>5</v>
      </c>
      <c r="C7" s="1" t="s">
        <v>21</v>
      </c>
      <c r="D7" s="10" t="s">
        <v>7</v>
      </c>
      <c r="E7" s="52">
        <v>1966</v>
      </c>
      <c r="F7" s="53" t="s">
        <v>5</v>
      </c>
      <c r="G7" s="54">
        <v>180</v>
      </c>
      <c r="H7" s="1">
        <v>56</v>
      </c>
    </row>
    <row r="8" spans="1:9" s="11" customFormat="1" ht="18" customHeight="1">
      <c r="A8" s="1"/>
      <c r="B8" s="33">
        <v>6</v>
      </c>
      <c r="C8" s="1" t="s">
        <v>17</v>
      </c>
      <c r="D8" s="10" t="s">
        <v>7</v>
      </c>
      <c r="E8" s="21">
        <v>1756</v>
      </c>
      <c r="F8" s="20" t="s">
        <v>5</v>
      </c>
      <c r="G8" s="22">
        <v>116</v>
      </c>
      <c r="H8" s="1">
        <v>47</v>
      </c>
      <c r="I8" s="1"/>
    </row>
    <row r="9" spans="2:8" ht="18" customHeight="1">
      <c r="B9" s="33">
        <v>7</v>
      </c>
      <c r="C9" s="11" t="s">
        <v>18</v>
      </c>
      <c r="D9" s="10" t="s">
        <v>7</v>
      </c>
      <c r="E9" s="52">
        <v>1655</v>
      </c>
      <c r="F9" s="53" t="s">
        <v>5</v>
      </c>
      <c r="G9" s="54">
        <v>68</v>
      </c>
      <c r="H9" s="1">
        <v>37</v>
      </c>
    </row>
    <row r="10" spans="2:8" ht="18" customHeight="1">
      <c r="B10" s="1">
        <v>8</v>
      </c>
      <c r="C10" s="1" t="s">
        <v>22</v>
      </c>
      <c r="D10" s="10" t="s">
        <v>7</v>
      </c>
      <c r="E10" s="21">
        <v>1988</v>
      </c>
      <c r="F10" s="20" t="s">
        <v>5</v>
      </c>
      <c r="G10" s="22">
        <v>96</v>
      </c>
      <c r="H10" s="1">
        <v>35</v>
      </c>
    </row>
    <row r="11" spans="2:8" ht="18" customHeight="1">
      <c r="B11" s="1">
        <v>9</v>
      </c>
      <c r="C11" s="1" t="s">
        <v>38</v>
      </c>
      <c r="D11" s="10" t="s">
        <v>7</v>
      </c>
      <c r="E11" s="37">
        <v>1979</v>
      </c>
      <c r="F11" s="3" t="s">
        <v>5</v>
      </c>
      <c r="G11" s="38">
        <v>1</v>
      </c>
      <c r="H11" s="1">
        <v>35</v>
      </c>
    </row>
    <row r="12" spans="2:8" ht="18" customHeight="1">
      <c r="B12" s="33">
        <v>10</v>
      </c>
      <c r="C12" s="1" t="s">
        <v>55</v>
      </c>
      <c r="D12" s="10" t="s">
        <v>7</v>
      </c>
      <c r="E12" s="37">
        <v>1750</v>
      </c>
      <c r="F12" s="3" t="s">
        <v>5</v>
      </c>
      <c r="G12" s="38">
        <v>57</v>
      </c>
      <c r="H12" s="1">
        <v>23</v>
      </c>
    </row>
    <row r="13" spans="2:8" ht="18" customHeight="1">
      <c r="B13" s="1">
        <v>11</v>
      </c>
      <c r="C13" s="1" t="s">
        <v>29</v>
      </c>
      <c r="D13" s="10" t="s">
        <v>26</v>
      </c>
      <c r="E13" s="37">
        <v>1852</v>
      </c>
      <c r="F13" s="3" t="s">
        <v>5</v>
      </c>
      <c r="G13" s="38">
        <v>86</v>
      </c>
      <c r="H13" s="1">
        <v>20</v>
      </c>
    </row>
    <row r="14" spans="2:8" ht="18" customHeight="1">
      <c r="B14" s="1">
        <v>12</v>
      </c>
      <c r="C14" s="33" t="s">
        <v>34</v>
      </c>
      <c r="D14" s="10" t="s">
        <v>7</v>
      </c>
      <c r="E14" s="37">
        <v>1949</v>
      </c>
      <c r="F14" s="3" t="s">
        <v>5</v>
      </c>
      <c r="G14" s="38">
        <v>120</v>
      </c>
      <c r="H14" s="1">
        <v>20</v>
      </c>
    </row>
    <row r="15" spans="2:8" ht="18" customHeight="1">
      <c r="B15" s="33">
        <v>13</v>
      </c>
      <c r="C15" s="1" t="s">
        <v>28</v>
      </c>
      <c r="D15" s="10" t="s">
        <v>7</v>
      </c>
      <c r="E15" s="37">
        <v>1639</v>
      </c>
      <c r="F15" s="3" t="s">
        <v>5</v>
      </c>
      <c r="G15" s="38">
        <v>12</v>
      </c>
      <c r="H15" s="1">
        <v>17</v>
      </c>
    </row>
    <row r="16" spans="2:7" ht="18" customHeight="1">
      <c r="B16" s="33"/>
      <c r="C16" s="1" t="s">
        <v>27</v>
      </c>
      <c r="D16" s="10" t="s">
        <v>7</v>
      </c>
      <c r="E16" s="37">
        <v>2282</v>
      </c>
      <c r="F16" s="3" t="s">
        <v>5</v>
      </c>
      <c r="G16" s="38">
        <v>66</v>
      </c>
    </row>
    <row r="17" spans="3:7" ht="18" customHeight="1">
      <c r="C17" s="1" t="s">
        <v>24</v>
      </c>
      <c r="D17" s="10" t="s">
        <v>7</v>
      </c>
      <c r="E17" s="37">
        <v>1997</v>
      </c>
      <c r="F17" s="3" t="s">
        <v>5</v>
      </c>
      <c r="G17" s="38">
        <v>42</v>
      </c>
    </row>
    <row r="18" spans="3:7" ht="18" customHeight="1">
      <c r="C18" s="1" t="s">
        <v>25</v>
      </c>
      <c r="D18" s="10" t="s">
        <v>7</v>
      </c>
      <c r="E18" s="52">
        <v>1958</v>
      </c>
      <c r="F18" s="53" t="s">
        <v>5</v>
      </c>
      <c r="G18" s="54">
        <v>162</v>
      </c>
    </row>
    <row r="19" spans="2:7" ht="18" customHeight="1">
      <c r="B19" s="33"/>
      <c r="C19" s="1" t="s">
        <v>35</v>
      </c>
      <c r="D19" s="10" t="s">
        <v>7</v>
      </c>
      <c r="E19" s="37">
        <v>1881</v>
      </c>
      <c r="F19" s="34" t="s">
        <v>5</v>
      </c>
      <c r="G19" s="38">
        <v>20</v>
      </c>
    </row>
    <row r="20" spans="3:7" ht="18" customHeight="1">
      <c r="C20" s="1" t="s">
        <v>36</v>
      </c>
      <c r="D20" s="10" t="s">
        <v>7</v>
      </c>
      <c r="E20" s="37">
        <v>1827</v>
      </c>
      <c r="F20" s="3" t="s">
        <v>5</v>
      </c>
      <c r="G20" s="38">
        <v>9</v>
      </c>
    </row>
    <row r="21" spans="2:7" ht="18" customHeight="1">
      <c r="B21" s="33"/>
      <c r="C21" s="1" t="s">
        <v>23</v>
      </c>
      <c r="D21" s="10" t="s">
        <v>7</v>
      </c>
      <c r="E21" s="37">
        <v>1798</v>
      </c>
      <c r="F21" s="34" t="s">
        <v>5</v>
      </c>
      <c r="G21" s="38">
        <v>4</v>
      </c>
    </row>
    <row r="22" spans="2:7" ht="18" customHeight="1">
      <c r="B22" s="33"/>
      <c r="C22" s="1" t="s">
        <v>10</v>
      </c>
      <c r="D22" s="10" t="s">
        <v>7</v>
      </c>
      <c r="E22" s="52">
        <v>1787</v>
      </c>
      <c r="F22" s="53" t="s">
        <v>5</v>
      </c>
      <c r="G22" s="54">
        <v>108</v>
      </c>
    </row>
    <row r="23" spans="3:7" ht="18" customHeight="1">
      <c r="C23" s="1" t="s">
        <v>37</v>
      </c>
      <c r="D23" s="10" t="s">
        <v>7</v>
      </c>
      <c r="E23" s="37">
        <v>1547</v>
      </c>
      <c r="F23" s="3" t="s">
        <v>5</v>
      </c>
      <c r="G23" s="38">
        <v>27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15" r:id="rId1"/>
  <headerFooter alignWithMargins="0">
    <oddHeader>&amp;C&amp;12Teilnehmer Onlineschach 2022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B1:Z11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2" width="3.8515625" style="1" customWidth="1"/>
    <col min="23" max="23" width="5.140625" style="1" bestFit="1" customWidth="1"/>
    <col min="24" max="24" width="8.421875" style="1" bestFit="1" customWidth="1"/>
    <col min="25" max="25" width="6.00390625" style="1" bestFit="1" customWidth="1"/>
    <col min="26" max="26" width="4.140625" style="1" bestFit="1" customWidth="1"/>
    <col min="27" max="16384" width="11.421875" style="1" customWidth="1"/>
  </cols>
  <sheetData>
    <row r="1" spans="2:26" s="8" customFormat="1" ht="18" customHeight="1" thickBot="1">
      <c r="B1" s="5">
        <v>44589</v>
      </c>
      <c r="C1" s="6" t="s">
        <v>1</v>
      </c>
      <c r="D1" s="16" t="s">
        <v>44</v>
      </c>
      <c r="E1" s="7" t="s">
        <v>5</v>
      </c>
      <c r="F1" s="16" t="s">
        <v>6</v>
      </c>
      <c r="G1" s="6"/>
      <c r="H1" s="7" t="s">
        <v>13</v>
      </c>
      <c r="I1" s="7" t="s">
        <v>11</v>
      </c>
      <c r="J1" s="7" t="s">
        <v>12</v>
      </c>
      <c r="K1" s="7"/>
      <c r="L1" s="7" t="s">
        <v>14</v>
      </c>
      <c r="M1" s="7" t="s">
        <v>15</v>
      </c>
      <c r="N1" s="36">
        <v>1</v>
      </c>
      <c r="O1" s="36">
        <v>2</v>
      </c>
      <c r="P1" s="36">
        <v>3</v>
      </c>
      <c r="Q1" s="36">
        <v>4</v>
      </c>
      <c r="R1" s="36">
        <v>5</v>
      </c>
      <c r="S1" s="36">
        <v>6</v>
      </c>
      <c r="T1" s="36">
        <v>7</v>
      </c>
      <c r="U1" s="36">
        <v>8</v>
      </c>
      <c r="V1" s="36">
        <v>9</v>
      </c>
      <c r="W1" s="7" t="s">
        <v>3</v>
      </c>
      <c r="X1" s="7" t="s">
        <v>9</v>
      </c>
      <c r="Y1" s="7" t="s">
        <v>2</v>
      </c>
      <c r="Z1" s="7" t="s">
        <v>4</v>
      </c>
    </row>
    <row r="2" spans="2:26" ht="18" customHeight="1">
      <c r="B2" s="1" t="s">
        <v>38</v>
      </c>
      <c r="C2" s="1" t="s">
        <v>7</v>
      </c>
      <c r="D2" s="1">
        <v>1970</v>
      </c>
      <c r="E2" s="2" t="s">
        <v>5</v>
      </c>
      <c r="F2" s="1">
        <v>0</v>
      </c>
      <c r="G2" s="1">
        <v>1</v>
      </c>
      <c r="H2" s="2">
        <f aca="true" t="shared" si="0" ref="H2:H10">SUM(N2:V2)</f>
        <v>4</v>
      </c>
      <c r="I2" s="3">
        <f aca="true" t="shared" si="1" ref="I2:I10">GetRealePunkte(N2)+H2-H2</f>
        <v>4</v>
      </c>
      <c r="J2" s="3">
        <f aca="true" t="shared" si="2" ref="J2:J10">GetPartieCount(N2)+H2-H2</f>
        <v>5</v>
      </c>
      <c r="L2" s="3">
        <f aca="true" t="shared" si="3" ref="L2:L10">GetGekappteGegnerAvgSelo(N2)+H2-H2+D2-D2</f>
        <v>1690</v>
      </c>
      <c r="M2" s="17" t="str">
        <f aca="true" t="shared" si="4" ref="M2:M10">I2&amp;"&lt;"&amp;J2&amp;"&lt;"&amp;L2</f>
        <v>4&lt;5&lt;1690</v>
      </c>
      <c r="N2" s="12" t="s">
        <v>0</v>
      </c>
      <c r="O2" s="23">
        <v>0</v>
      </c>
      <c r="P2" s="23">
        <v>1</v>
      </c>
      <c r="Q2" s="23">
        <v>1</v>
      </c>
      <c r="R2" s="23">
        <v>1</v>
      </c>
      <c r="S2" s="42"/>
      <c r="T2" s="23">
        <v>1</v>
      </c>
      <c r="U2" s="23"/>
      <c r="V2" s="43"/>
      <c r="W2" s="3">
        <f aca="true" t="shared" si="5" ref="W2:W10">SUM(N2:V2)</f>
        <v>4</v>
      </c>
      <c r="X2" s="15" t="s">
        <v>40</v>
      </c>
      <c r="Y2" s="2">
        <v>1</v>
      </c>
      <c r="Z2" s="2">
        <v>35</v>
      </c>
    </row>
    <row r="3" spans="2:26" ht="18" customHeight="1">
      <c r="B3" s="1" t="s">
        <v>21</v>
      </c>
      <c r="C3" s="1" t="s">
        <v>7</v>
      </c>
      <c r="D3" s="1">
        <v>2028</v>
      </c>
      <c r="E3" s="2" t="s">
        <v>5</v>
      </c>
      <c r="F3" s="1">
        <v>174</v>
      </c>
      <c r="G3" s="1">
        <v>2</v>
      </c>
      <c r="H3" s="2">
        <f t="shared" si="0"/>
        <v>3</v>
      </c>
      <c r="I3" s="3">
        <f t="shared" si="1"/>
        <v>3</v>
      </c>
      <c r="J3" s="3">
        <f t="shared" si="2"/>
        <v>4</v>
      </c>
      <c r="L3" s="3">
        <f t="shared" si="3"/>
        <v>1663</v>
      </c>
      <c r="M3" s="17" t="str">
        <f t="shared" si="4"/>
        <v>3&lt;4&lt;1663</v>
      </c>
      <c r="N3" s="32">
        <v>1</v>
      </c>
      <c r="O3" s="13" t="s">
        <v>0</v>
      </c>
      <c r="P3" s="44"/>
      <c r="Q3" s="34">
        <v>0</v>
      </c>
      <c r="R3" s="44"/>
      <c r="S3" s="34">
        <v>1</v>
      </c>
      <c r="T3" s="34">
        <v>1</v>
      </c>
      <c r="U3" s="41">
        <v>0</v>
      </c>
      <c r="V3" s="40"/>
      <c r="W3" s="2">
        <f t="shared" si="5"/>
        <v>3</v>
      </c>
      <c r="X3" s="15" t="s">
        <v>41</v>
      </c>
      <c r="Y3" s="2">
        <v>2</v>
      </c>
      <c r="Z3" s="2">
        <v>30</v>
      </c>
    </row>
    <row r="4" spans="2:26" ht="18" customHeight="1">
      <c r="B4" s="1" t="s">
        <v>20</v>
      </c>
      <c r="C4" s="1" t="s">
        <v>7</v>
      </c>
      <c r="D4" s="1">
        <v>1925</v>
      </c>
      <c r="E4" s="2" t="s">
        <v>5</v>
      </c>
      <c r="F4" s="1">
        <v>130</v>
      </c>
      <c r="G4" s="1">
        <v>3</v>
      </c>
      <c r="H4" s="2">
        <f t="shared" si="0"/>
        <v>3</v>
      </c>
      <c r="I4" s="3">
        <f t="shared" si="1"/>
        <v>2</v>
      </c>
      <c r="J4" s="3">
        <f t="shared" si="2"/>
        <v>4</v>
      </c>
      <c r="L4" s="3">
        <f t="shared" si="3"/>
        <v>1580</v>
      </c>
      <c r="M4" s="17" t="str">
        <f t="shared" si="4"/>
        <v>2&lt;4&lt;1580</v>
      </c>
      <c r="N4" s="32">
        <v>0</v>
      </c>
      <c r="O4" s="44"/>
      <c r="P4" s="13" t="s">
        <v>0</v>
      </c>
      <c r="Q4" s="34">
        <v>1</v>
      </c>
      <c r="R4" s="34">
        <v>0</v>
      </c>
      <c r="S4" s="34">
        <v>1</v>
      </c>
      <c r="T4" s="44"/>
      <c r="U4" s="45">
        <v>1</v>
      </c>
      <c r="V4" s="35"/>
      <c r="W4" s="3">
        <f t="shared" si="5"/>
        <v>3</v>
      </c>
      <c r="X4" s="15" t="s">
        <v>32</v>
      </c>
      <c r="Y4" s="2">
        <v>3</v>
      </c>
      <c r="Z4" s="2">
        <v>26</v>
      </c>
    </row>
    <row r="5" spans="2:26" ht="18" customHeight="1">
      <c r="B5" s="1" t="s">
        <v>16</v>
      </c>
      <c r="C5" s="1" t="s">
        <v>7</v>
      </c>
      <c r="D5" s="1">
        <v>1893</v>
      </c>
      <c r="E5" s="2" t="s">
        <v>5</v>
      </c>
      <c r="F5" s="1">
        <v>159</v>
      </c>
      <c r="G5" s="1">
        <v>4</v>
      </c>
      <c r="H5" s="2">
        <f t="shared" si="0"/>
        <v>2.5</v>
      </c>
      <c r="I5" s="3">
        <f t="shared" si="1"/>
        <v>2.5</v>
      </c>
      <c r="J5" s="3">
        <f t="shared" si="2"/>
        <v>5</v>
      </c>
      <c r="L5" s="3">
        <f t="shared" si="3"/>
        <v>1648</v>
      </c>
      <c r="M5" s="17" t="str">
        <f t="shared" si="4"/>
        <v>2,5&lt;5&lt;1648</v>
      </c>
      <c r="N5" s="32">
        <v>0</v>
      </c>
      <c r="O5" s="34">
        <v>1</v>
      </c>
      <c r="P5" s="34">
        <v>0</v>
      </c>
      <c r="Q5" s="13" t="s">
        <v>0</v>
      </c>
      <c r="R5" s="34">
        <v>1</v>
      </c>
      <c r="S5" s="39">
        <v>0.5</v>
      </c>
      <c r="T5" s="44"/>
      <c r="U5" s="34"/>
      <c r="V5" s="35"/>
      <c r="W5" s="2">
        <f t="shared" si="5"/>
        <v>2.5</v>
      </c>
      <c r="X5" s="15" t="s">
        <v>31</v>
      </c>
      <c r="Y5" s="2">
        <v>4</v>
      </c>
      <c r="Z5" s="2">
        <v>23</v>
      </c>
    </row>
    <row r="6" spans="2:26" ht="18" customHeight="1">
      <c r="B6" s="1" t="s">
        <v>19</v>
      </c>
      <c r="C6" s="1" t="s">
        <v>7</v>
      </c>
      <c r="D6" s="1">
        <v>1667</v>
      </c>
      <c r="E6" s="2" t="s">
        <v>5</v>
      </c>
      <c r="F6" s="1">
        <v>26</v>
      </c>
      <c r="G6" s="1">
        <v>5</v>
      </c>
      <c r="H6" s="2">
        <f t="shared" si="0"/>
        <v>2.5</v>
      </c>
      <c r="I6" s="3">
        <f t="shared" si="1"/>
        <v>2</v>
      </c>
      <c r="J6" s="3">
        <f t="shared" si="2"/>
        <v>4</v>
      </c>
      <c r="L6" s="3">
        <f t="shared" si="3"/>
        <v>300</v>
      </c>
      <c r="M6" s="17" t="str">
        <f t="shared" si="4"/>
        <v>2&lt;4&lt;300</v>
      </c>
      <c r="N6" s="32">
        <v>0</v>
      </c>
      <c r="O6" s="44"/>
      <c r="P6" s="34">
        <v>1</v>
      </c>
      <c r="Q6" s="34">
        <v>0</v>
      </c>
      <c r="R6" s="13" t="s">
        <v>0</v>
      </c>
      <c r="S6" s="44"/>
      <c r="T6" s="34">
        <v>1</v>
      </c>
      <c r="U6" s="34"/>
      <c r="V6" s="49">
        <v>0.5</v>
      </c>
      <c r="W6" s="2">
        <f t="shared" si="5"/>
        <v>2.5</v>
      </c>
      <c r="X6" s="15" t="s">
        <v>32</v>
      </c>
      <c r="Y6" s="2">
        <v>5</v>
      </c>
      <c r="Z6" s="2">
        <v>21</v>
      </c>
    </row>
    <row r="7" spans="2:26" ht="18" customHeight="1">
      <c r="B7" s="1" t="s">
        <v>34</v>
      </c>
      <c r="C7" s="1" t="s">
        <v>7</v>
      </c>
      <c r="D7" s="1">
        <v>1972</v>
      </c>
      <c r="E7" s="2" t="s">
        <v>5</v>
      </c>
      <c r="F7" s="1">
        <v>119</v>
      </c>
      <c r="G7" s="1">
        <v>6</v>
      </c>
      <c r="H7" s="2">
        <f>SUM(N7:V7)</f>
        <v>2</v>
      </c>
      <c r="I7" s="3">
        <f>GetRealePunkte(N7)+H7-H7</f>
        <v>1</v>
      </c>
      <c r="J7" s="3">
        <f>GetPartieCount(N7)+H7-H7</f>
        <v>4</v>
      </c>
      <c r="L7" s="3">
        <f>GetGekappteGegnerAvgSelo(N7)+H7-H7+D7-D7</f>
        <v>300</v>
      </c>
      <c r="M7" s="17" t="str">
        <f>I7&amp;"&lt;"&amp;J7&amp;"&lt;"&amp;L7</f>
        <v>1&lt;4&lt;300</v>
      </c>
      <c r="N7" s="46"/>
      <c r="O7" s="34">
        <v>0</v>
      </c>
      <c r="P7" s="34">
        <v>0</v>
      </c>
      <c r="Q7" s="39">
        <v>0.5</v>
      </c>
      <c r="R7" s="44"/>
      <c r="S7" s="13" t="s">
        <v>0</v>
      </c>
      <c r="T7" s="39">
        <v>0.5</v>
      </c>
      <c r="U7" s="45">
        <v>1</v>
      </c>
      <c r="V7" s="35"/>
      <c r="W7" s="2">
        <f>SUM(N7:V7)</f>
        <v>2</v>
      </c>
      <c r="X7" s="15" t="s">
        <v>33</v>
      </c>
      <c r="Y7" s="2">
        <v>6</v>
      </c>
      <c r="Z7" s="2">
        <v>20</v>
      </c>
    </row>
    <row r="8" spans="2:26" ht="18" customHeight="1">
      <c r="B8" s="1" t="s">
        <v>18</v>
      </c>
      <c r="C8" s="1" t="s">
        <v>7</v>
      </c>
      <c r="D8" s="1">
        <v>1688</v>
      </c>
      <c r="E8" s="1" t="s">
        <v>5</v>
      </c>
      <c r="F8" s="1">
        <v>63</v>
      </c>
      <c r="G8" s="1">
        <v>7</v>
      </c>
      <c r="H8" s="2">
        <f>SUM(N8:V8)</f>
        <v>1.5</v>
      </c>
      <c r="I8" s="3">
        <f>GetRealePunkte(N8)+H8-H8</f>
        <v>0.5</v>
      </c>
      <c r="J8" s="3">
        <f>GetPartieCount(N8)+H8-H8</f>
        <v>4</v>
      </c>
      <c r="L8" s="3">
        <f>GetGekappteGegnerAvgSelo(N8)+H8-H8+D8-D8</f>
        <v>200</v>
      </c>
      <c r="M8" s="17" t="str">
        <f>I8&amp;"&lt;"&amp;J8&amp;"&lt;"&amp;L8</f>
        <v>0,5&lt;4&lt;200</v>
      </c>
      <c r="N8" s="32">
        <v>0</v>
      </c>
      <c r="O8" s="44"/>
      <c r="P8" s="34">
        <v>0</v>
      </c>
      <c r="Q8" s="44"/>
      <c r="R8" s="34">
        <v>0</v>
      </c>
      <c r="S8" s="39">
        <v>0.5</v>
      </c>
      <c r="T8" s="13" t="s">
        <v>0</v>
      </c>
      <c r="U8" s="45">
        <v>1</v>
      </c>
      <c r="V8" s="35"/>
      <c r="W8" s="2">
        <f>SUM(N8:V8)</f>
        <v>1.5</v>
      </c>
      <c r="X8" s="15" t="s">
        <v>42</v>
      </c>
      <c r="Y8" s="2">
        <v>7</v>
      </c>
      <c r="Z8" s="2">
        <v>19</v>
      </c>
    </row>
    <row r="9" spans="2:26" ht="18" customHeight="1">
      <c r="B9" s="1" t="s">
        <v>43</v>
      </c>
      <c r="E9" s="2"/>
      <c r="G9" s="1">
        <v>8</v>
      </c>
      <c r="H9" s="2">
        <f>SUM(N9:V9)</f>
        <v>0</v>
      </c>
      <c r="I9" s="3">
        <f>GetRealePunkte(N9)+H9-H9</f>
        <v>0</v>
      </c>
      <c r="J9" s="3">
        <f>GetPartieCount(N9)+H9-H9</f>
        <v>0</v>
      </c>
      <c r="L9" s="3">
        <f>GetGekappteGegnerAvgSelo(N9)+H9-H9+D9-D9</f>
        <v>0</v>
      </c>
      <c r="M9" s="17" t="str">
        <f>I9&amp;"&lt;"&amp;J9&amp;"&lt;"&amp;L9</f>
        <v>0&lt;0&lt;0</v>
      </c>
      <c r="N9" s="32"/>
      <c r="O9" s="41">
        <v>0</v>
      </c>
      <c r="P9" s="41">
        <v>0</v>
      </c>
      <c r="Q9" s="34"/>
      <c r="R9" s="34"/>
      <c r="S9" s="41">
        <v>0</v>
      </c>
      <c r="T9" s="41">
        <v>0</v>
      </c>
      <c r="U9" s="13" t="s">
        <v>0</v>
      </c>
      <c r="V9" s="35"/>
      <c r="W9" s="2">
        <f>SUM(N9:V9)</f>
        <v>0</v>
      </c>
      <c r="X9" s="15"/>
      <c r="Y9" s="2"/>
      <c r="Z9" s="2"/>
    </row>
    <row r="10" spans="2:26" ht="18" customHeight="1" thickBot="1">
      <c r="B10" s="1" t="s">
        <v>39</v>
      </c>
      <c r="E10" s="2"/>
      <c r="G10" s="1">
        <v>9</v>
      </c>
      <c r="H10" s="2">
        <f t="shared" si="0"/>
        <v>0</v>
      </c>
      <c r="I10" s="3">
        <f t="shared" si="1"/>
        <v>0</v>
      </c>
      <c r="J10" s="3">
        <f t="shared" si="2"/>
        <v>0</v>
      </c>
      <c r="L10" s="3">
        <f t="shared" si="3"/>
        <v>0</v>
      </c>
      <c r="M10" s="17" t="str">
        <f t="shared" si="4"/>
        <v>0&lt;0&lt;0</v>
      </c>
      <c r="N10" s="47"/>
      <c r="O10" s="48"/>
      <c r="P10" s="24"/>
      <c r="Q10" s="24"/>
      <c r="R10" s="50">
        <v>0</v>
      </c>
      <c r="S10" s="24"/>
      <c r="T10" s="24"/>
      <c r="U10" s="24"/>
      <c r="V10" s="14" t="s">
        <v>0</v>
      </c>
      <c r="W10" s="18">
        <f t="shared" si="5"/>
        <v>0</v>
      </c>
      <c r="X10" s="15"/>
      <c r="Y10" s="19"/>
      <c r="Z10" s="2"/>
    </row>
    <row r="11" spans="8:25" ht="18" customHeight="1">
      <c r="H11" s="4">
        <f>SUM(H2:H10)</f>
        <v>18.5</v>
      </c>
      <c r="I11" s="4">
        <f>SUM(I2:I10)</f>
        <v>15</v>
      </c>
      <c r="J11" s="4">
        <f>SUM(J2:J10)</f>
        <v>30</v>
      </c>
      <c r="W11" s="4">
        <f>SUM(W2:W10)</f>
        <v>18.5</v>
      </c>
      <c r="X11" s="4"/>
      <c r="Y11" s="4">
        <f>SUM(Y2:Y10)</f>
        <v>28</v>
      </c>
    </row>
  </sheetData>
  <sheetProtection/>
  <conditionalFormatting sqref="S5">
    <cfRule type="expression" priority="4" dxfId="0" stopIfTrue="1">
      <formula>(LEFT($C5,6)="BSV 63")</formula>
    </cfRule>
  </conditionalFormatting>
  <conditionalFormatting sqref="Q7">
    <cfRule type="expression" priority="3" dxfId="0" stopIfTrue="1">
      <formula>(LEFT($C7,6)="BSV 63")</formula>
    </cfRule>
  </conditionalFormatting>
  <conditionalFormatting sqref="T7">
    <cfRule type="expression" priority="2" dxfId="0" stopIfTrue="1">
      <formula>(LEFT($C7,6)="BSV 63")</formula>
    </cfRule>
  </conditionalFormatting>
  <conditionalFormatting sqref="S8">
    <cfRule type="expression" priority="1" dxfId="0" stopIfTrue="1">
      <formula>(LEFT($C8,6)="BSV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4" r:id="rId1"/>
  <headerFooter alignWithMargins="0">
    <oddHeader>&amp;C&amp;12Januar-Onlineschach 2022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6">
    <pageSetUpPr fitToPage="1"/>
  </sheetPr>
  <dimension ref="B1:AC14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5" width="3.8515625" style="1" customWidth="1"/>
    <col min="26" max="26" width="5.140625" style="1" bestFit="1" customWidth="1"/>
    <col min="27" max="27" width="8.421875" style="1" bestFit="1" customWidth="1"/>
    <col min="28" max="28" width="6.00390625" style="1" bestFit="1" customWidth="1"/>
    <col min="29" max="29" width="4.140625" style="1" bestFit="1" customWidth="1"/>
    <col min="30" max="16384" width="11.421875" style="1" customWidth="1"/>
  </cols>
  <sheetData>
    <row r="1" spans="2:29" s="8" customFormat="1" ht="18" customHeight="1" thickBot="1">
      <c r="B1" s="5">
        <v>44611</v>
      </c>
      <c r="C1" s="6" t="s">
        <v>1</v>
      </c>
      <c r="D1" s="16" t="s">
        <v>44</v>
      </c>
      <c r="E1" s="7" t="s">
        <v>5</v>
      </c>
      <c r="F1" s="16" t="s">
        <v>6</v>
      </c>
      <c r="G1" s="6"/>
      <c r="H1" s="7" t="s">
        <v>13</v>
      </c>
      <c r="I1" s="7" t="s">
        <v>11</v>
      </c>
      <c r="J1" s="7" t="s">
        <v>12</v>
      </c>
      <c r="K1" s="7"/>
      <c r="L1" s="7" t="s">
        <v>14</v>
      </c>
      <c r="M1" s="7" t="s">
        <v>15</v>
      </c>
      <c r="N1" s="36">
        <v>1</v>
      </c>
      <c r="O1" s="36">
        <v>2</v>
      </c>
      <c r="P1" s="36">
        <v>3</v>
      </c>
      <c r="Q1" s="36">
        <v>4</v>
      </c>
      <c r="R1" s="36">
        <v>5</v>
      </c>
      <c r="S1" s="36">
        <v>6</v>
      </c>
      <c r="T1" s="36">
        <v>7</v>
      </c>
      <c r="U1" s="36">
        <v>8</v>
      </c>
      <c r="V1" s="36">
        <v>9</v>
      </c>
      <c r="W1" s="36">
        <v>10</v>
      </c>
      <c r="X1" s="36">
        <v>11</v>
      </c>
      <c r="Y1" s="36">
        <v>12</v>
      </c>
      <c r="Z1" s="7" t="s">
        <v>3</v>
      </c>
      <c r="AA1" s="7" t="s">
        <v>9</v>
      </c>
      <c r="AB1" s="7" t="s">
        <v>2</v>
      </c>
      <c r="AC1" s="7" t="s">
        <v>4</v>
      </c>
    </row>
    <row r="2" spans="2:29" ht="18" customHeight="1">
      <c r="B2" s="1" t="s">
        <v>20</v>
      </c>
      <c r="C2" s="1" t="s">
        <v>7</v>
      </c>
      <c r="D2" s="1">
        <v>1920</v>
      </c>
      <c r="E2" s="2" t="s">
        <v>5</v>
      </c>
      <c r="F2" s="1">
        <v>131</v>
      </c>
      <c r="G2" s="1">
        <v>1</v>
      </c>
      <c r="H2" s="2">
        <f aca="true" t="shared" si="0" ref="H2:H13">SUM(N2:Y2)</f>
        <v>6</v>
      </c>
      <c r="I2" s="3">
        <f aca="true" t="shared" si="1" ref="I2:I13">GetRealePunkte(N2)+H2-H2</f>
        <v>6</v>
      </c>
      <c r="J2" s="3">
        <f aca="true" t="shared" si="2" ref="J2:J13">GetPartieCount(N2)+H2-H2</f>
        <v>7</v>
      </c>
      <c r="L2" s="3">
        <f aca="true" t="shared" si="3" ref="L2:L13">GetGekappteGegnerAvgSelo(N2)+H2-H2+D2-D2</f>
        <v>1654</v>
      </c>
      <c r="M2" s="17" t="str">
        <f aca="true" t="shared" si="4" ref="M2:M13">I2&amp;"&lt;"&amp;J2&amp;"&lt;"&amp;L2</f>
        <v>6&lt;7&lt;1654</v>
      </c>
      <c r="N2" s="12" t="s">
        <v>0</v>
      </c>
      <c r="O2" s="23">
        <v>0</v>
      </c>
      <c r="P2" s="23">
        <v>1</v>
      </c>
      <c r="Q2" s="23">
        <v>1</v>
      </c>
      <c r="R2" s="23">
        <v>1</v>
      </c>
      <c r="S2" s="23">
        <v>1</v>
      </c>
      <c r="T2" s="23">
        <v>1</v>
      </c>
      <c r="U2" s="23"/>
      <c r="V2" s="23">
        <v>1</v>
      </c>
      <c r="W2" s="23"/>
      <c r="X2" s="23"/>
      <c r="Y2" s="43"/>
      <c r="Z2" s="3">
        <f aca="true" t="shared" si="5" ref="Z2:Z13">SUM(N2:Y2)</f>
        <v>6</v>
      </c>
      <c r="AA2" s="15" t="s">
        <v>45</v>
      </c>
      <c r="AB2" s="2">
        <v>1</v>
      </c>
      <c r="AC2" s="2">
        <v>35</v>
      </c>
    </row>
    <row r="3" spans="2:29" ht="18" customHeight="1">
      <c r="B3" s="1" t="s">
        <v>30</v>
      </c>
      <c r="C3" s="1" t="s">
        <v>7</v>
      </c>
      <c r="D3" s="1">
        <v>1967</v>
      </c>
      <c r="E3" s="2" t="s">
        <v>5</v>
      </c>
      <c r="F3" s="1">
        <v>39</v>
      </c>
      <c r="G3" s="1">
        <v>2</v>
      </c>
      <c r="H3" s="2">
        <f t="shared" si="0"/>
        <v>5</v>
      </c>
      <c r="I3" s="3">
        <f t="shared" si="1"/>
        <v>5</v>
      </c>
      <c r="J3" s="3">
        <f t="shared" si="2"/>
        <v>7</v>
      </c>
      <c r="L3" s="3">
        <f t="shared" si="3"/>
        <v>1612</v>
      </c>
      <c r="M3" s="17" t="str">
        <f t="shared" si="4"/>
        <v>5&lt;7&lt;1612</v>
      </c>
      <c r="N3" s="32">
        <v>1</v>
      </c>
      <c r="O3" s="13" t="s">
        <v>0</v>
      </c>
      <c r="P3" s="34">
        <v>0</v>
      </c>
      <c r="Q3" s="34">
        <v>1</v>
      </c>
      <c r="R3" s="34">
        <v>1</v>
      </c>
      <c r="S3" s="34">
        <v>0</v>
      </c>
      <c r="T3" s="34"/>
      <c r="U3" s="34">
        <v>1</v>
      </c>
      <c r="V3" s="34">
        <v>1</v>
      </c>
      <c r="W3" s="34"/>
      <c r="X3" s="34"/>
      <c r="Y3" s="40"/>
      <c r="Z3" s="2">
        <f t="shared" si="5"/>
        <v>5</v>
      </c>
      <c r="AA3" s="15" t="s">
        <v>46</v>
      </c>
      <c r="AB3" s="2">
        <v>2</v>
      </c>
      <c r="AC3" s="2">
        <v>30</v>
      </c>
    </row>
    <row r="4" spans="2:29" ht="18" customHeight="1">
      <c r="B4" s="1" t="s">
        <v>21</v>
      </c>
      <c r="C4" s="1" t="s">
        <v>7</v>
      </c>
      <c r="D4" s="1">
        <v>2031</v>
      </c>
      <c r="E4" s="2" t="s">
        <v>5</v>
      </c>
      <c r="F4" s="1">
        <v>175</v>
      </c>
      <c r="G4" s="1">
        <v>3</v>
      </c>
      <c r="H4" s="2">
        <f t="shared" si="0"/>
        <v>5</v>
      </c>
      <c r="I4" s="3">
        <f t="shared" si="1"/>
        <v>5</v>
      </c>
      <c r="J4" s="3">
        <f t="shared" si="2"/>
        <v>7</v>
      </c>
      <c r="L4" s="3">
        <f t="shared" si="3"/>
        <v>1541</v>
      </c>
      <c r="M4" s="17" t="str">
        <f t="shared" si="4"/>
        <v>5&lt;7&lt;1541</v>
      </c>
      <c r="N4" s="32">
        <v>0</v>
      </c>
      <c r="O4" s="34">
        <v>1</v>
      </c>
      <c r="P4" s="13" t="s">
        <v>0</v>
      </c>
      <c r="Q4" s="34">
        <v>1</v>
      </c>
      <c r="R4" s="39">
        <v>0.5</v>
      </c>
      <c r="S4" s="39">
        <v>0.5</v>
      </c>
      <c r="T4" s="34">
        <v>1</v>
      </c>
      <c r="U4" s="34">
        <v>1</v>
      </c>
      <c r="V4" s="34"/>
      <c r="W4" s="34"/>
      <c r="X4" s="34"/>
      <c r="Y4" s="35"/>
      <c r="Z4" s="3">
        <f t="shared" si="5"/>
        <v>5</v>
      </c>
      <c r="AA4" s="15" t="s">
        <v>47</v>
      </c>
      <c r="AB4" s="2">
        <v>3</v>
      </c>
      <c r="AC4" s="2">
        <v>26</v>
      </c>
    </row>
    <row r="5" spans="2:29" ht="18" customHeight="1">
      <c r="B5" s="1" t="s">
        <v>19</v>
      </c>
      <c r="C5" s="1" t="s">
        <v>7</v>
      </c>
      <c r="D5" s="1">
        <v>1683</v>
      </c>
      <c r="E5" s="2" t="s">
        <v>5</v>
      </c>
      <c r="F5" s="1">
        <v>27</v>
      </c>
      <c r="G5" s="1">
        <v>4</v>
      </c>
      <c r="H5" s="2">
        <f t="shared" si="0"/>
        <v>4</v>
      </c>
      <c r="I5" s="3">
        <f t="shared" si="1"/>
        <v>3</v>
      </c>
      <c r="J5" s="3">
        <f t="shared" si="2"/>
        <v>6</v>
      </c>
      <c r="L5" s="3">
        <f t="shared" si="3"/>
        <v>1599</v>
      </c>
      <c r="M5" s="17" t="str">
        <f t="shared" si="4"/>
        <v>3&lt;6&lt;1599</v>
      </c>
      <c r="N5" s="32">
        <v>0</v>
      </c>
      <c r="O5" s="34">
        <v>0</v>
      </c>
      <c r="P5" s="34">
        <v>0</v>
      </c>
      <c r="Q5" s="13" t="s">
        <v>0</v>
      </c>
      <c r="R5" s="34"/>
      <c r="S5" s="34"/>
      <c r="T5" s="34">
        <v>1</v>
      </c>
      <c r="U5" s="34">
        <v>1</v>
      </c>
      <c r="V5" s="34">
        <v>1</v>
      </c>
      <c r="W5" s="34"/>
      <c r="X5" s="45">
        <v>1</v>
      </c>
      <c r="Y5" s="35"/>
      <c r="Z5" s="2">
        <f t="shared" si="5"/>
        <v>4</v>
      </c>
      <c r="AA5" s="15" t="s">
        <v>48</v>
      </c>
      <c r="AB5" s="2">
        <v>4</v>
      </c>
      <c r="AC5" s="2">
        <v>23</v>
      </c>
    </row>
    <row r="6" spans="2:29" ht="18" customHeight="1">
      <c r="B6" s="1" t="s">
        <v>17</v>
      </c>
      <c r="C6" s="1" t="s">
        <v>7</v>
      </c>
      <c r="D6" s="1">
        <v>1759</v>
      </c>
      <c r="E6" s="2" t="s">
        <v>5</v>
      </c>
      <c r="F6" s="1">
        <v>110</v>
      </c>
      <c r="G6" s="1">
        <v>5</v>
      </c>
      <c r="H6" s="2">
        <f t="shared" si="0"/>
        <v>3.5</v>
      </c>
      <c r="I6" s="3">
        <f t="shared" si="1"/>
        <v>3.5</v>
      </c>
      <c r="J6" s="3">
        <f t="shared" si="2"/>
        <v>7</v>
      </c>
      <c r="L6" s="3">
        <f t="shared" si="3"/>
        <v>171</v>
      </c>
      <c r="M6" s="17" t="str">
        <f t="shared" si="4"/>
        <v>3,5&lt;7&lt;171</v>
      </c>
      <c r="N6" s="32">
        <v>0</v>
      </c>
      <c r="O6" s="34">
        <v>0</v>
      </c>
      <c r="P6" s="39">
        <v>0.5</v>
      </c>
      <c r="Q6" s="34"/>
      <c r="R6" s="13" t="s">
        <v>0</v>
      </c>
      <c r="S6" s="34">
        <v>1</v>
      </c>
      <c r="T6" s="34">
        <v>0</v>
      </c>
      <c r="U6" s="34">
        <v>1</v>
      </c>
      <c r="V6" s="34">
        <v>1</v>
      </c>
      <c r="W6" s="34"/>
      <c r="X6" s="34"/>
      <c r="Y6" s="35"/>
      <c r="Z6" s="2">
        <f t="shared" si="5"/>
        <v>3.5</v>
      </c>
      <c r="AA6" s="15" t="s">
        <v>40</v>
      </c>
      <c r="AB6" s="2">
        <v>5</v>
      </c>
      <c r="AC6" s="2">
        <v>21</v>
      </c>
    </row>
    <row r="7" spans="2:29" ht="18" customHeight="1">
      <c r="B7" s="1" t="s">
        <v>29</v>
      </c>
      <c r="C7" s="1" t="s">
        <v>26</v>
      </c>
      <c r="D7" s="1">
        <v>1854</v>
      </c>
      <c r="E7" s="2" t="s">
        <v>5</v>
      </c>
      <c r="F7" s="1">
        <v>85</v>
      </c>
      <c r="G7" s="1">
        <v>6</v>
      </c>
      <c r="H7" s="2">
        <f t="shared" si="0"/>
        <v>3</v>
      </c>
      <c r="I7" s="3">
        <f t="shared" si="1"/>
        <v>1.5</v>
      </c>
      <c r="J7" s="3">
        <f t="shared" si="2"/>
        <v>4</v>
      </c>
      <c r="L7" s="3">
        <f t="shared" si="3"/>
        <v>300</v>
      </c>
      <c r="M7" s="17" t="str">
        <f t="shared" si="4"/>
        <v>1,5&lt;4&lt;300</v>
      </c>
      <c r="N7" s="32">
        <v>0</v>
      </c>
      <c r="O7" s="34">
        <v>1</v>
      </c>
      <c r="P7" s="39">
        <v>0.5</v>
      </c>
      <c r="Q7" s="34"/>
      <c r="R7" s="34">
        <v>0</v>
      </c>
      <c r="S7" s="13" t="s">
        <v>0</v>
      </c>
      <c r="T7" s="34"/>
      <c r="U7" s="34"/>
      <c r="V7" s="34"/>
      <c r="W7" s="41">
        <v>0</v>
      </c>
      <c r="X7" s="45">
        <v>1</v>
      </c>
      <c r="Y7" s="49">
        <v>0.5</v>
      </c>
      <c r="Z7" s="2">
        <f aca="true" t="shared" si="6" ref="Z7:Z12">SUM(N7:Y7)</f>
        <v>3</v>
      </c>
      <c r="AA7" s="15" t="s">
        <v>41</v>
      </c>
      <c r="AB7" s="2">
        <v>6</v>
      </c>
      <c r="AC7" s="2">
        <v>20</v>
      </c>
    </row>
    <row r="8" spans="2:29" ht="18" customHeight="1">
      <c r="B8" s="1" t="s">
        <v>16</v>
      </c>
      <c r="C8" s="1" t="s">
        <v>7</v>
      </c>
      <c r="D8" s="1">
        <v>1895</v>
      </c>
      <c r="E8" s="2" t="s">
        <v>5</v>
      </c>
      <c r="F8" s="1">
        <v>160</v>
      </c>
      <c r="G8" s="1">
        <v>7</v>
      </c>
      <c r="H8" s="2">
        <f t="shared" si="0"/>
        <v>3</v>
      </c>
      <c r="I8" s="3">
        <f t="shared" si="1"/>
        <v>2</v>
      </c>
      <c r="J8" s="3">
        <f t="shared" si="2"/>
        <v>6</v>
      </c>
      <c r="L8" s="3">
        <f t="shared" si="3"/>
        <v>200</v>
      </c>
      <c r="M8" s="17" t="str">
        <f t="shared" si="4"/>
        <v>2&lt;6&lt;200</v>
      </c>
      <c r="N8" s="32">
        <v>0</v>
      </c>
      <c r="O8" s="34"/>
      <c r="P8" s="34">
        <v>0</v>
      </c>
      <c r="Q8" s="34">
        <v>0</v>
      </c>
      <c r="R8" s="34">
        <v>1</v>
      </c>
      <c r="S8" s="34"/>
      <c r="T8" s="13" t="s">
        <v>0</v>
      </c>
      <c r="U8" s="34">
        <v>0</v>
      </c>
      <c r="V8" s="34">
        <v>1</v>
      </c>
      <c r="W8" s="34"/>
      <c r="X8" s="45">
        <v>1</v>
      </c>
      <c r="Y8" s="35"/>
      <c r="Z8" s="2">
        <f t="shared" si="6"/>
        <v>3</v>
      </c>
      <c r="AA8" s="15" t="s">
        <v>49</v>
      </c>
      <c r="AB8" s="2">
        <v>7</v>
      </c>
      <c r="AC8" s="2">
        <v>19</v>
      </c>
    </row>
    <row r="9" spans="2:29" ht="18" customHeight="1">
      <c r="B9" s="1" t="s">
        <v>18</v>
      </c>
      <c r="C9" s="1" t="s">
        <v>7</v>
      </c>
      <c r="D9" s="1">
        <v>1681</v>
      </c>
      <c r="E9" s="1" t="s">
        <v>5</v>
      </c>
      <c r="F9" s="1">
        <v>64</v>
      </c>
      <c r="G9" s="1">
        <v>8</v>
      </c>
      <c r="H9" s="2">
        <f t="shared" si="0"/>
        <v>2</v>
      </c>
      <c r="I9" s="3">
        <f t="shared" si="1"/>
        <v>1</v>
      </c>
      <c r="J9" s="3">
        <f t="shared" si="2"/>
        <v>6</v>
      </c>
      <c r="L9" s="3">
        <f t="shared" si="3"/>
        <v>200</v>
      </c>
      <c r="M9" s="17" t="str">
        <f t="shared" si="4"/>
        <v>1&lt;6&lt;200</v>
      </c>
      <c r="N9" s="32"/>
      <c r="O9" s="34">
        <v>0</v>
      </c>
      <c r="P9" s="34">
        <v>0</v>
      </c>
      <c r="Q9" s="34">
        <v>0</v>
      </c>
      <c r="R9" s="34">
        <v>0</v>
      </c>
      <c r="S9" s="34"/>
      <c r="T9" s="34">
        <v>1</v>
      </c>
      <c r="U9" s="13" t="s">
        <v>0</v>
      </c>
      <c r="V9" s="34">
        <v>0</v>
      </c>
      <c r="W9" s="34"/>
      <c r="X9" s="45">
        <v>1</v>
      </c>
      <c r="Y9" s="35"/>
      <c r="Z9" s="2">
        <f t="shared" si="6"/>
        <v>2</v>
      </c>
      <c r="AA9" s="15" t="s">
        <v>50</v>
      </c>
      <c r="AB9" s="2">
        <v>8</v>
      </c>
      <c r="AC9" s="2">
        <v>18</v>
      </c>
    </row>
    <row r="10" spans="2:29" ht="18" customHeight="1">
      <c r="B10" s="1" t="s">
        <v>28</v>
      </c>
      <c r="C10" s="1" t="s">
        <v>7</v>
      </c>
      <c r="D10" s="1">
        <v>1644</v>
      </c>
      <c r="E10" s="2" t="s">
        <v>5</v>
      </c>
      <c r="F10" s="1">
        <v>8</v>
      </c>
      <c r="G10" s="1">
        <v>9</v>
      </c>
      <c r="H10" s="2">
        <f t="shared" si="0"/>
        <v>2</v>
      </c>
      <c r="I10" s="3">
        <f t="shared" si="1"/>
        <v>1</v>
      </c>
      <c r="J10" s="3">
        <f t="shared" si="2"/>
        <v>6</v>
      </c>
      <c r="L10" s="3">
        <f t="shared" si="3"/>
        <v>200</v>
      </c>
      <c r="M10" s="17" t="str">
        <f t="shared" si="4"/>
        <v>1&lt;6&lt;200</v>
      </c>
      <c r="N10" s="32">
        <v>0</v>
      </c>
      <c r="O10" s="34">
        <v>0</v>
      </c>
      <c r="P10" s="34"/>
      <c r="Q10" s="34">
        <v>0</v>
      </c>
      <c r="R10" s="34">
        <v>0</v>
      </c>
      <c r="S10" s="34"/>
      <c r="T10" s="34">
        <v>0</v>
      </c>
      <c r="U10" s="34">
        <v>1</v>
      </c>
      <c r="V10" s="13" t="s">
        <v>0</v>
      </c>
      <c r="W10" s="34"/>
      <c r="X10" s="45">
        <v>1</v>
      </c>
      <c r="Y10" s="35"/>
      <c r="Z10" s="2">
        <f t="shared" si="6"/>
        <v>2</v>
      </c>
      <c r="AA10" s="15" t="s">
        <v>33</v>
      </c>
      <c r="AB10" s="2">
        <v>9</v>
      </c>
      <c r="AC10" s="2">
        <v>17</v>
      </c>
    </row>
    <row r="11" spans="2:29" ht="18" customHeight="1">
      <c r="B11" s="1" t="s">
        <v>52</v>
      </c>
      <c r="E11" s="2"/>
      <c r="G11" s="1">
        <v>10</v>
      </c>
      <c r="H11" s="2">
        <f t="shared" si="0"/>
        <v>0</v>
      </c>
      <c r="I11" s="3">
        <f t="shared" si="1"/>
        <v>0</v>
      </c>
      <c r="J11" s="3">
        <f t="shared" si="2"/>
        <v>0</v>
      </c>
      <c r="L11" s="3">
        <f t="shared" si="3"/>
        <v>0</v>
      </c>
      <c r="M11" s="17" t="str">
        <f t="shared" si="4"/>
        <v>0&lt;0&lt;0</v>
      </c>
      <c r="N11" s="32"/>
      <c r="O11" s="34"/>
      <c r="P11" s="34"/>
      <c r="Q11" s="34"/>
      <c r="R11" s="34"/>
      <c r="S11" s="41">
        <v>0</v>
      </c>
      <c r="T11" s="34"/>
      <c r="U11" s="34"/>
      <c r="V11" s="34"/>
      <c r="W11" s="13" t="s">
        <v>0</v>
      </c>
      <c r="X11" s="34"/>
      <c r="Y11" s="35"/>
      <c r="Z11" s="2">
        <f t="shared" si="6"/>
        <v>0</v>
      </c>
      <c r="AA11" s="15"/>
      <c r="AB11" s="2"/>
      <c r="AC11" s="2"/>
    </row>
    <row r="12" spans="2:29" ht="18" customHeight="1">
      <c r="B12" s="1" t="s">
        <v>51</v>
      </c>
      <c r="E12" s="2"/>
      <c r="G12" s="1">
        <v>11</v>
      </c>
      <c r="H12" s="2">
        <f t="shared" si="0"/>
        <v>0</v>
      </c>
      <c r="I12" s="3">
        <f t="shared" si="1"/>
        <v>0</v>
      </c>
      <c r="J12" s="3">
        <f t="shared" si="2"/>
        <v>0</v>
      </c>
      <c r="L12" s="3">
        <f t="shared" si="3"/>
        <v>0</v>
      </c>
      <c r="M12" s="17" t="str">
        <f t="shared" si="4"/>
        <v>0&lt;0&lt;0</v>
      </c>
      <c r="N12" s="32"/>
      <c r="O12" s="34"/>
      <c r="P12" s="34"/>
      <c r="Q12" s="41">
        <v>0</v>
      </c>
      <c r="R12" s="34"/>
      <c r="S12" s="41">
        <v>0</v>
      </c>
      <c r="T12" s="41">
        <v>0</v>
      </c>
      <c r="U12" s="41">
        <v>0</v>
      </c>
      <c r="V12" s="41">
        <v>0</v>
      </c>
      <c r="W12" s="34"/>
      <c r="X12" s="13" t="s">
        <v>0</v>
      </c>
      <c r="Y12" s="35"/>
      <c r="Z12" s="2">
        <f t="shared" si="6"/>
        <v>0</v>
      </c>
      <c r="AA12" s="15"/>
      <c r="AB12" s="2"/>
      <c r="AC12" s="2"/>
    </row>
    <row r="13" spans="2:29" ht="18" customHeight="1" thickBot="1">
      <c r="B13" s="1" t="s">
        <v>39</v>
      </c>
      <c r="E13" s="2"/>
      <c r="G13" s="1">
        <v>12</v>
      </c>
      <c r="H13" s="2">
        <f t="shared" si="0"/>
        <v>0</v>
      </c>
      <c r="I13" s="3">
        <f t="shared" si="1"/>
        <v>0</v>
      </c>
      <c r="J13" s="3">
        <f t="shared" si="2"/>
        <v>0</v>
      </c>
      <c r="L13" s="3">
        <f t="shared" si="3"/>
        <v>0</v>
      </c>
      <c r="M13" s="17" t="str">
        <f t="shared" si="4"/>
        <v>0&lt;0&lt;0</v>
      </c>
      <c r="N13" s="47"/>
      <c r="O13" s="48"/>
      <c r="P13" s="24"/>
      <c r="Q13" s="24"/>
      <c r="R13" s="24"/>
      <c r="S13" s="50">
        <v>0</v>
      </c>
      <c r="T13" s="24"/>
      <c r="U13" s="24"/>
      <c r="V13" s="24"/>
      <c r="W13" s="24"/>
      <c r="X13" s="24"/>
      <c r="Y13" s="14" t="s">
        <v>0</v>
      </c>
      <c r="Z13" s="18">
        <f t="shared" si="5"/>
        <v>0</v>
      </c>
      <c r="AA13" s="15"/>
      <c r="AB13" s="19"/>
      <c r="AC13" s="2"/>
    </row>
    <row r="14" spans="8:28" ht="18" customHeight="1">
      <c r="H14" s="4">
        <f>SUM(H2:H13)</f>
        <v>33.5</v>
      </c>
      <c r="I14" s="4">
        <f>SUM(I2:I13)</f>
        <v>28</v>
      </c>
      <c r="J14" s="4">
        <f>SUM(J2:J13)</f>
        <v>56</v>
      </c>
      <c r="Z14" s="4">
        <f>SUM(Z2:Z13)</f>
        <v>33.5</v>
      </c>
      <c r="AA14" s="4"/>
      <c r="AB14" s="4">
        <f>SUM(AB2:AB13)</f>
        <v>45</v>
      </c>
    </row>
  </sheetData>
  <sheetProtection/>
  <conditionalFormatting sqref="P6">
    <cfRule type="expression" priority="4" dxfId="0" stopIfTrue="1">
      <formula>(LEFT($C6,6)="BSV 63")</formula>
    </cfRule>
  </conditionalFormatting>
  <conditionalFormatting sqref="R4">
    <cfRule type="expression" priority="3" dxfId="0" stopIfTrue="1">
      <formula>(LEFT($C4,6)="BSV 63")</formula>
    </cfRule>
  </conditionalFormatting>
  <conditionalFormatting sqref="P7">
    <cfRule type="expression" priority="2" dxfId="0" stopIfTrue="1">
      <formula>(LEFT($C7,6)="BSV 63")</formula>
    </cfRule>
  </conditionalFormatting>
  <conditionalFormatting sqref="S4">
    <cfRule type="expression" priority="1" dxfId="0" stopIfTrue="1">
      <formula>(LEFT($C4,6)="BSV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7" r:id="rId1"/>
  <headerFooter alignWithMargins="0">
    <oddHeader>&amp;C&amp;12Februar-Onlineschach 2022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7">
    <pageSetUpPr fitToPage="1"/>
  </sheetPr>
  <dimension ref="B1:X9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0" width="3.8515625" style="1" customWidth="1"/>
    <col min="21" max="21" width="5.140625" style="1" bestFit="1" customWidth="1"/>
    <col min="22" max="22" width="8.42187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8" customFormat="1" ht="18" customHeight="1" thickBot="1">
      <c r="B1" s="5">
        <v>44674</v>
      </c>
      <c r="C1" s="6" t="s">
        <v>1</v>
      </c>
      <c r="D1" s="16" t="s">
        <v>44</v>
      </c>
      <c r="E1" s="7" t="s">
        <v>5</v>
      </c>
      <c r="F1" s="16" t="s">
        <v>6</v>
      </c>
      <c r="G1" s="6"/>
      <c r="H1" s="7" t="s">
        <v>13</v>
      </c>
      <c r="I1" s="7" t="s">
        <v>11</v>
      </c>
      <c r="J1" s="7" t="s">
        <v>12</v>
      </c>
      <c r="K1" s="7"/>
      <c r="L1" s="7" t="s">
        <v>14</v>
      </c>
      <c r="M1" s="7" t="s">
        <v>15</v>
      </c>
      <c r="N1" s="36">
        <v>1</v>
      </c>
      <c r="O1" s="36">
        <v>2</v>
      </c>
      <c r="P1" s="36">
        <v>3</v>
      </c>
      <c r="Q1" s="36">
        <v>4</v>
      </c>
      <c r="R1" s="36">
        <v>5</v>
      </c>
      <c r="S1" s="36">
        <v>6</v>
      </c>
      <c r="T1" s="36">
        <v>7</v>
      </c>
      <c r="U1" s="7" t="s">
        <v>3</v>
      </c>
      <c r="V1" s="7" t="s">
        <v>9</v>
      </c>
      <c r="W1" s="7" t="s">
        <v>2</v>
      </c>
      <c r="X1" s="7" t="s">
        <v>4</v>
      </c>
    </row>
    <row r="2" spans="2:24" ht="18" customHeight="1">
      <c r="B2" s="1" t="s">
        <v>30</v>
      </c>
      <c r="C2" s="1" t="s">
        <v>7</v>
      </c>
      <c r="D2" s="1">
        <v>1965</v>
      </c>
      <c r="E2" s="2" t="s">
        <v>5</v>
      </c>
      <c r="F2" s="1">
        <v>40</v>
      </c>
      <c r="G2" s="1">
        <v>1</v>
      </c>
      <c r="H2" s="2">
        <f aca="true" t="shared" si="0" ref="H2:H8">SUM(N2:T2)</f>
        <v>3</v>
      </c>
      <c r="I2" s="3">
        <f aca="true" t="shared" si="1" ref="I2:I8">GetRealePunkte(N2)+H2-H2</f>
        <v>3</v>
      </c>
      <c r="J2" s="3">
        <f aca="true" t="shared" si="2" ref="J2:J8">GetPartieCount(N2)+H2-H2</f>
        <v>3</v>
      </c>
      <c r="L2" s="3">
        <f aca="true" t="shared" si="3" ref="L2:L8">GetGekappteGegnerAvgSelo(N2)+H2-H2+D2-D2</f>
        <v>1774</v>
      </c>
      <c r="M2" s="17" t="str">
        <f aca="true" t="shared" si="4" ref="M2:M8">I2&amp;"&lt;"&amp;J2&amp;"&lt;"&amp;L2</f>
        <v>3&lt;3&lt;1774</v>
      </c>
      <c r="N2" s="12" t="s">
        <v>0</v>
      </c>
      <c r="O2" s="23">
        <v>1</v>
      </c>
      <c r="P2" s="23">
        <v>1</v>
      </c>
      <c r="Q2" s="23">
        <v>1</v>
      </c>
      <c r="R2" s="23"/>
      <c r="S2" s="23"/>
      <c r="T2" s="43"/>
      <c r="U2" s="3">
        <f aca="true" t="shared" si="5" ref="U2:U8">SUM(N2:T2)</f>
        <v>3</v>
      </c>
      <c r="V2" s="15" t="s">
        <v>53</v>
      </c>
      <c r="W2" s="2">
        <v>1</v>
      </c>
      <c r="X2" s="2">
        <v>35</v>
      </c>
    </row>
    <row r="3" spans="2:24" ht="18" customHeight="1">
      <c r="B3" s="1" t="s">
        <v>16</v>
      </c>
      <c r="C3" s="1" t="s">
        <v>7</v>
      </c>
      <c r="D3" s="1">
        <v>1866</v>
      </c>
      <c r="E3" s="2" t="s">
        <v>5</v>
      </c>
      <c r="F3" s="1">
        <v>161</v>
      </c>
      <c r="G3" s="1">
        <v>2</v>
      </c>
      <c r="H3" s="2">
        <f t="shared" si="0"/>
        <v>2</v>
      </c>
      <c r="I3" s="3">
        <f t="shared" si="1"/>
        <v>1</v>
      </c>
      <c r="J3" s="3">
        <f t="shared" si="2"/>
        <v>2</v>
      </c>
      <c r="L3" s="3">
        <f t="shared" si="3"/>
        <v>1833</v>
      </c>
      <c r="M3" s="17" t="str">
        <f t="shared" si="4"/>
        <v>1&lt;2&lt;1833</v>
      </c>
      <c r="N3" s="32">
        <v>0</v>
      </c>
      <c r="O3" s="13" t="s">
        <v>0</v>
      </c>
      <c r="P3" s="34">
        <v>1</v>
      </c>
      <c r="Q3" s="34"/>
      <c r="R3" s="34"/>
      <c r="S3" s="45">
        <v>1</v>
      </c>
      <c r="T3" s="40"/>
      <c r="U3" s="2">
        <f t="shared" si="5"/>
        <v>2</v>
      </c>
      <c r="V3" s="15" t="s">
        <v>42</v>
      </c>
      <c r="W3" s="2">
        <v>2</v>
      </c>
      <c r="X3" s="2">
        <v>30</v>
      </c>
    </row>
    <row r="4" spans="2:24" ht="18" customHeight="1">
      <c r="B4" s="1" t="s">
        <v>19</v>
      </c>
      <c r="C4" s="1" t="s">
        <v>7</v>
      </c>
      <c r="D4" s="1">
        <v>1701</v>
      </c>
      <c r="E4" s="2" t="s">
        <v>5</v>
      </c>
      <c r="F4" s="1">
        <v>30</v>
      </c>
      <c r="G4" s="1">
        <v>3</v>
      </c>
      <c r="H4" s="2">
        <f t="shared" si="0"/>
        <v>1</v>
      </c>
      <c r="I4" s="3">
        <f t="shared" si="1"/>
        <v>0</v>
      </c>
      <c r="J4" s="3">
        <f t="shared" si="2"/>
        <v>2</v>
      </c>
      <c r="L4" s="3">
        <f t="shared" si="3"/>
        <v>1916</v>
      </c>
      <c r="M4" s="17" t="str">
        <f t="shared" si="4"/>
        <v>0&lt;2&lt;1916</v>
      </c>
      <c r="N4" s="32">
        <v>0</v>
      </c>
      <c r="O4" s="34">
        <v>0</v>
      </c>
      <c r="P4" s="13" t="s">
        <v>0</v>
      </c>
      <c r="Q4" s="34"/>
      <c r="R4" s="34"/>
      <c r="S4" s="45">
        <v>1</v>
      </c>
      <c r="T4" s="35"/>
      <c r="U4" s="3">
        <f t="shared" si="5"/>
        <v>1</v>
      </c>
      <c r="V4" s="15" t="s">
        <v>54</v>
      </c>
      <c r="W4" s="2">
        <v>3</v>
      </c>
      <c r="X4" s="2">
        <v>26</v>
      </c>
    </row>
    <row r="5" spans="2:24" ht="18" customHeight="1">
      <c r="B5" s="1" t="s">
        <v>55</v>
      </c>
      <c r="C5" s="1" t="s">
        <v>7</v>
      </c>
      <c r="D5" s="1">
        <v>1754</v>
      </c>
      <c r="E5" s="2" t="s">
        <v>5</v>
      </c>
      <c r="F5" s="1">
        <v>56</v>
      </c>
      <c r="G5" s="1">
        <v>4</v>
      </c>
      <c r="H5" s="2">
        <f t="shared" si="0"/>
        <v>0.5</v>
      </c>
      <c r="I5" s="3">
        <f t="shared" si="1"/>
        <v>0</v>
      </c>
      <c r="J5" s="3">
        <f t="shared" si="2"/>
        <v>1</v>
      </c>
      <c r="L5" s="3">
        <f t="shared" si="3"/>
        <v>1965</v>
      </c>
      <c r="M5" s="17" t="str">
        <f t="shared" si="4"/>
        <v>0&lt;1&lt;1965</v>
      </c>
      <c r="N5" s="32">
        <v>0</v>
      </c>
      <c r="O5" s="34"/>
      <c r="P5" s="34"/>
      <c r="Q5" s="13" t="s">
        <v>0</v>
      </c>
      <c r="R5" s="41">
        <v>0</v>
      </c>
      <c r="S5" s="34"/>
      <c r="T5" s="49">
        <v>0.5</v>
      </c>
      <c r="U5" s="2">
        <f t="shared" si="5"/>
        <v>0.5</v>
      </c>
      <c r="V5" s="15" t="s">
        <v>54</v>
      </c>
      <c r="W5" s="2">
        <v>4</v>
      </c>
      <c r="X5" s="2">
        <v>23</v>
      </c>
    </row>
    <row r="6" spans="2:24" ht="18" customHeight="1">
      <c r="B6" s="1" t="s">
        <v>52</v>
      </c>
      <c r="E6" s="2"/>
      <c r="G6" s="1">
        <v>5</v>
      </c>
      <c r="H6" s="2">
        <f t="shared" si="0"/>
        <v>0</v>
      </c>
      <c r="I6" s="3">
        <f t="shared" si="1"/>
        <v>0</v>
      </c>
      <c r="J6" s="3">
        <f t="shared" si="2"/>
        <v>0</v>
      </c>
      <c r="L6" s="3">
        <f t="shared" si="3"/>
        <v>0</v>
      </c>
      <c r="M6" s="17" t="str">
        <f t="shared" si="4"/>
        <v>0&lt;0&lt;0</v>
      </c>
      <c r="N6" s="32"/>
      <c r="O6" s="34"/>
      <c r="P6" s="34"/>
      <c r="Q6" s="41">
        <v>0</v>
      </c>
      <c r="R6" s="13" t="s">
        <v>0</v>
      </c>
      <c r="S6" s="34"/>
      <c r="T6" s="35"/>
      <c r="U6" s="2">
        <f t="shared" si="5"/>
        <v>0</v>
      </c>
      <c r="V6" s="15"/>
      <c r="W6" s="2"/>
      <c r="X6" s="2"/>
    </row>
    <row r="7" spans="2:24" ht="18" customHeight="1">
      <c r="B7" s="1" t="s">
        <v>51</v>
      </c>
      <c r="E7" s="2"/>
      <c r="G7" s="1">
        <v>6</v>
      </c>
      <c r="H7" s="2">
        <f t="shared" si="0"/>
        <v>0</v>
      </c>
      <c r="I7" s="3">
        <f>GetRealePunkte(N7)+H7-H7</f>
        <v>0</v>
      </c>
      <c r="J7" s="3">
        <f>GetPartieCount(N7)+H7-H7</f>
        <v>0</v>
      </c>
      <c r="L7" s="3">
        <f>GetGekappteGegnerAvgSelo(N7)+H7-H7+D7-D7</f>
        <v>0</v>
      </c>
      <c r="M7" s="17" t="str">
        <f>I7&amp;"&lt;"&amp;J7&amp;"&lt;"&amp;L7</f>
        <v>0&lt;0&lt;0</v>
      </c>
      <c r="N7" s="32"/>
      <c r="O7" s="41">
        <v>0</v>
      </c>
      <c r="P7" s="41">
        <v>0</v>
      </c>
      <c r="Q7" s="34"/>
      <c r="R7" s="34"/>
      <c r="S7" s="13" t="s">
        <v>0</v>
      </c>
      <c r="T7" s="35"/>
      <c r="U7" s="2">
        <f t="shared" si="5"/>
        <v>0</v>
      </c>
      <c r="V7" s="15"/>
      <c r="W7" s="2"/>
      <c r="X7" s="2"/>
    </row>
    <row r="8" spans="2:24" ht="18" customHeight="1" thickBot="1">
      <c r="B8" s="1" t="s">
        <v>39</v>
      </c>
      <c r="E8" s="2"/>
      <c r="G8" s="1">
        <v>7</v>
      </c>
      <c r="H8" s="2">
        <f t="shared" si="0"/>
        <v>0</v>
      </c>
      <c r="I8" s="3">
        <f t="shared" si="1"/>
        <v>0</v>
      </c>
      <c r="J8" s="3">
        <f t="shared" si="2"/>
        <v>0</v>
      </c>
      <c r="L8" s="3">
        <f t="shared" si="3"/>
        <v>0</v>
      </c>
      <c r="M8" s="17" t="str">
        <f t="shared" si="4"/>
        <v>0&lt;0&lt;0</v>
      </c>
      <c r="N8" s="47"/>
      <c r="O8" s="48"/>
      <c r="P8" s="24"/>
      <c r="Q8" s="50">
        <v>0</v>
      </c>
      <c r="R8" s="24"/>
      <c r="S8" s="24"/>
      <c r="T8" s="14" t="s">
        <v>0</v>
      </c>
      <c r="U8" s="18">
        <f t="shared" si="5"/>
        <v>0</v>
      </c>
      <c r="V8" s="15"/>
      <c r="W8" s="19"/>
      <c r="X8" s="2"/>
    </row>
    <row r="9" spans="8:23" ht="18" customHeight="1">
      <c r="H9" s="4">
        <f>SUM(H2:H8)</f>
        <v>6.5</v>
      </c>
      <c r="I9" s="4">
        <f>SUM(I2:I8)</f>
        <v>4</v>
      </c>
      <c r="J9" s="4">
        <f>SUM(J2:J8)</f>
        <v>8</v>
      </c>
      <c r="U9" s="4">
        <f>SUM(U2:U8)</f>
        <v>6.5</v>
      </c>
      <c r="V9" s="4"/>
      <c r="W9" s="4">
        <f>SUM(W2:W8)</f>
        <v>10</v>
      </c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8" r:id="rId1"/>
  <headerFooter alignWithMargins="0">
    <oddHeader>&amp;C&amp;12April-Onlineschach 2022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B1:U6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17" width="3.8515625" style="1" customWidth="1"/>
    <col min="18" max="18" width="5.140625" style="1" bestFit="1" customWidth="1"/>
    <col min="19" max="19" width="8.42187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8" customFormat="1" ht="18" customHeight="1" thickBot="1">
      <c r="B1" s="5">
        <v>44702</v>
      </c>
      <c r="C1" s="6" t="s">
        <v>1</v>
      </c>
      <c r="D1" s="16" t="s">
        <v>44</v>
      </c>
      <c r="E1" s="7" t="s">
        <v>5</v>
      </c>
      <c r="F1" s="16" t="s">
        <v>6</v>
      </c>
      <c r="G1" s="6"/>
      <c r="H1" s="7" t="s">
        <v>13</v>
      </c>
      <c r="I1" s="7" t="s">
        <v>11</v>
      </c>
      <c r="J1" s="7" t="s">
        <v>12</v>
      </c>
      <c r="K1" s="7"/>
      <c r="L1" s="7" t="s">
        <v>14</v>
      </c>
      <c r="M1" s="7" t="s">
        <v>15</v>
      </c>
      <c r="N1" s="36">
        <v>1</v>
      </c>
      <c r="O1" s="36">
        <v>2</v>
      </c>
      <c r="P1" s="36">
        <v>3</v>
      </c>
      <c r="Q1" s="36">
        <v>4</v>
      </c>
      <c r="R1" s="7" t="s">
        <v>3</v>
      </c>
      <c r="S1" s="7" t="s">
        <v>9</v>
      </c>
      <c r="T1" s="7" t="s">
        <v>2</v>
      </c>
      <c r="U1" s="7" t="s">
        <v>4</v>
      </c>
    </row>
    <row r="2" spans="2:21" ht="18" customHeight="1">
      <c r="B2" s="1" t="s">
        <v>22</v>
      </c>
      <c r="C2" s="1" t="s">
        <v>7</v>
      </c>
      <c r="D2" s="1">
        <v>1977</v>
      </c>
      <c r="E2" s="2" t="s">
        <v>5</v>
      </c>
      <c r="F2" s="1">
        <v>95</v>
      </c>
      <c r="G2" s="1">
        <v>1</v>
      </c>
      <c r="H2" s="2">
        <f>SUM(N2:Q2)</f>
        <v>3</v>
      </c>
      <c r="I2" s="3">
        <f>GetRealePunkte(N2)+H2-H2</f>
        <v>3</v>
      </c>
      <c r="J2" s="3">
        <f>GetPartieCount(N2)+H2-H2</f>
        <v>3</v>
      </c>
      <c r="L2" s="3">
        <f>GetGekappteGegnerAvgSelo(N2)+H2-H2+D2-D2</f>
        <v>1777</v>
      </c>
      <c r="M2" s="17" t="str">
        <f>I2&amp;"&lt;"&amp;J2&amp;"&lt;"&amp;L2</f>
        <v>3&lt;3&lt;1777</v>
      </c>
      <c r="N2" s="12" t="s">
        <v>0</v>
      </c>
      <c r="O2" s="23">
        <v>1</v>
      </c>
      <c r="P2" s="23">
        <v>1</v>
      </c>
      <c r="Q2" s="43">
        <v>1</v>
      </c>
      <c r="R2" s="3">
        <f>SUM(N2:Q2)</f>
        <v>3</v>
      </c>
      <c r="S2" s="15" t="s">
        <v>50</v>
      </c>
      <c r="T2" s="2">
        <v>1</v>
      </c>
      <c r="U2" s="2">
        <v>35</v>
      </c>
    </row>
    <row r="3" spans="2:21" ht="18" customHeight="1">
      <c r="B3" s="1" t="s">
        <v>16</v>
      </c>
      <c r="C3" s="1" t="s">
        <v>7</v>
      </c>
      <c r="D3" s="1">
        <v>1865</v>
      </c>
      <c r="E3" s="2" t="s">
        <v>5</v>
      </c>
      <c r="F3" s="1">
        <v>162</v>
      </c>
      <c r="G3" s="1">
        <v>2</v>
      </c>
      <c r="H3" s="2">
        <f>SUM(N3:Q3)</f>
        <v>2</v>
      </c>
      <c r="I3" s="3">
        <f>GetRealePunkte(N3)+H3-H3</f>
        <v>2</v>
      </c>
      <c r="J3" s="3">
        <f>GetPartieCount(N3)+H3-H3</f>
        <v>3</v>
      </c>
      <c r="L3" s="3">
        <f>GetGekappteGegnerAvgSelo(N3)+H3-H3+D3-D3</f>
        <v>1814</v>
      </c>
      <c r="M3" s="17" t="str">
        <f>I3&amp;"&lt;"&amp;J3&amp;"&lt;"&amp;L3</f>
        <v>2&lt;3&lt;1814</v>
      </c>
      <c r="N3" s="32">
        <v>0</v>
      </c>
      <c r="O3" s="13" t="s">
        <v>0</v>
      </c>
      <c r="P3" s="34">
        <v>1</v>
      </c>
      <c r="Q3" s="35">
        <v>1</v>
      </c>
      <c r="R3" s="2">
        <f>SUM(N3:Q3)</f>
        <v>2</v>
      </c>
      <c r="S3" s="15" t="s">
        <v>42</v>
      </c>
      <c r="T3" s="2">
        <v>2</v>
      </c>
      <c r="U3" s="2">
        <v>30</v>
      </c>
    </row>
    <row r="4" spans="2:21" ht="18" customHeight="1">
      <c r="B4" s="1" t="s">
        <v>17</v>
      </c>
      <c r="C4" s="1" t="s">
        <v>7</v>
      </c>
      <c r="D4" s="1">
        <v>1761</v>
      </c>
      <c r="E4" s="2" t="s">
        <v>5</v>
      </c>
      <c r="F4" s="1">
        <v>114</v>
      </c>
      <c r="G4" s="1">
        <v>3</v>
      </c>
      <c r="H4" s="2">
        <f>SUM(N4:Q4)</f>
        <v>1</v>
      </c>
      <c r="I4" s="3">
        <f>GetRealePunkte(N4)+H4-H4</f>
        <v>1</v>
      </c>
      <c r="J4" s="3">
        <f>GetPartieCount(N4)+H4-H4</f>
        <v>3</v>
      </c>
      <c r="L4" s="3">
        <f>GetGekappteGegnerAvgSelo(N4)+H4-H4+D4-D4</f>
        <v>1849</v>
      </c>
      <c r="M4" s="17" t="str">
        <f>I4&amp;"&lt;"&amp;J4&amp;"&lt;"&amp;L4</f>
        <v>1&lt;3&lt;1849</v>
      </c>
      <c r="N4" s="32">
        <v>0</v>
      </c>
      <c r="O4" s="34">
        <v>0</v>
      </c>
      <c r="P4" s="13" t="s">
        <v>0</v>
      </c>
      <c r="Q4" s="35">
        <v>1</v>
      </c>
      <c r="R4" s="3">
        <f>SUM(N4:Q4)</f>
        <v>1</v>
      </c>
      <c r="S4" s="15" t="s">
        <v>54</v>
      </c>
      <c r="T4" s="2">
        <v>3</v>
      </c>
      <c r="U4" s="2">
        <v>26</v>
      </c>
    </row>
    <row r="5" spans="2:21" ht="18" customHeight="1" thickBot="1">
      <c r="B5" s="1" t="s">
        <v>19</v>
      </c>
      <c r="C5" s="1" t="s">
        <v>7</v>
      </c>
      <c r="D5" s="1">
        <v>1704</v>
      </c>
      <c r="E5" s="2" t="s">
        <v>5</v>
      </c>
      <c r="F5" s="1">
        <v>32</v>
      </c>
      <c r="G5" s="1">
        <v>4</v>
      </c>
      <c r="H5" s="2">
        <f>SUM(N5:Q5)</f>
        <v>0</v>
      </c>
      <c r="I5" s="3">
        <f>GetRealePunkte(N5)+H5-H5</f>
        <v>0</v>
      </c>
      <c r="J5" s="3">
        <f>GetPartieCount(N5)+H5-H5</f>
        <v>3</v>
      </c>
      <c r="L5" s="3">
        <f>GetGekappteGegnerAvgSelo(N5)+H5-H5+D5-D5</f>
        <v>1868</v>
      </c>
      <c r="M5" s="17" t="str">
        <f>I5&amp;"&lt;"&amp;J5&amp;"&lt;"&amp;L5</f>
        <v>0&lt;3&lt;1868</v>
      </c>
      <c r="N5" s="47">
        <v>0</v>
      </c>
      <c r="O5" s="55">
        <v>0</v>
      </c>
      <c r="P5" s="55">
        <v>0</v>
      </c>
      <c r="Q5" s="14" t="s">
        <v>0</v>
      </c>
      <c r="R5" s="2">
        <f>SUM(N5:Q5)</f>
        <v>0</v>
      </c>
      <c r="S5" s="15" t="s">
        <v>54</v>
      </c>
      <c r="T5" s="2">
        <v>4</v>
      </c>
      <c r="U5" s="2">
        <v>23</v>
      </c>
    </row>
    <row r="6" spans="8:20" ht="18" customHeight="1">
      <c r="H6" s="4">
        <f>SUM(H2:H5)</f>
        <v>6</v>
      </c>
      <c r="I6" s="4">
        <f>SUM(I2:I5)</f>
        <v>6</v>
      </c>
      <c r="J6" s="4">
        <f>SUM(J2:J5)</f>
        <v>12</v>
      </c>
      <c r="R6" s="4">
        <f>SUM(R2:R5)</f>
        <v>6</v>
      </c>
      <c r="S6" s="4"/>
      <c r="T6" s="4">
        <f>SUM(T2:T5)</f>
        <v>10</v>
      </c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&amp;C&amp;12Mai-Onlineschach 2022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Andreas</cp:lastModifiedBy>
  <cp:lastPrinted>2021-09-14T14:59:19Z</cp:lastPrinted>
  <dcterms:created xsi:type="dcterms:W3CDTF">2006-11-03T21:27:14Z</dcterms:created>
  <dcterms:modified xsi:type="dcterms:W3CDTF">2022-06-12T18:56:11Z</dcterms:modified>
  <cp:category/>
  <cp:version/>
  <cp:contentType/>
  <cp:contentStatus/>
</cp:coreProperties>
</file>