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5480" windowHeight="11640" tabRatio="679" activeTab="0"/>
  </bookViews>
  <sheets>
    <sheet name="Teilnehmer" sheetId="1" r:id="rId1"/>
    <sheet name="Jan." sheetId="2" r:id="rId2"/>
    <sheet name="Feb." sheetId="3" r:id="rId3"/>
    <sheet name="Mrz.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." sheetId="10" r:id="rId10"/>
    <sheet name="Okt." sheetId="11" r:id="rId11"/>
    <sheet name="Nov." sheetId="12" r:id="rId12"/>
    <sheet name="Dez." sheetId="13" r:id="rId13"/>
  </sheets>
  <definedNames>
    <definedName name="_xlfn.SINGLE" hidden="1">#NAME?</definedName>
    <definedName name="_xlnm.Print_Area" localSheetId="4">'Apr.'!$B$1:$AC$14</definedName>
    <definedName name="_xlnm.Print_Area" localSheetId="8">'Aug.'!$B$1:$AC$14</definedName>
    <definedName name="_xlnm.Print_Area" localSheetId="12">'Dez.'!$B$1:$W$8</definedName>
    <definedName name="_xlnm.Print_Area" localSheetId="2">'Feb.'!$B$1:$AD$15</definedName>
    <definedName name="_xlnm.Print_Area" localSheetId="1">'Jan.'!$B$1:$Y$10</definedName>
    <definedName name="_xlnm.Print_Area" localSheetId="7">'Juli'!$B$1:$Z$9</definedName>
    <definedName name="_xlnm.Print_Area" localSheetId="6">'Juni'!$B$1:$W$8</definedName>
    <definedName name="_xlnm.Print_Area" localSheetId="5">'Mai'!$B$1:$AC$14</definedName>
    <definedName name="_xlnm.Print_Area" localSheetId="3">'Mrz.'!$B$1:$AD$15</definedName>
    <definedName name="_xlnm.Print_Area" localSheetId="11">'Nov.'!$B$1:$W$8</definedName>
    <definedName name="_xlnm.Print_Area" localSheetId="10">'Okt.'!$B$1:$W$8</definedName>
    <definedName name="_xlnm.Print_Area" localSheetId="9">'Sep.'!$B$1:$AA$12</definedName>
    <definedName name="_xlnm.Print_Area" localSheetId="0">'Teilnehmer'!$A$1:$H$23</definedName>
  </definedNames>
  <calcPr fullCalcOnLoad="1"/>
</workbook>
</file>

<file path=xl/sharedStrings.xml><?xml version="1.0" encoding="utf-8"?>
<sst xmlns="http://schemas.openxmlformats.org/spreadsheetml/2006/main" count="770" uniqueCount="99">
  <si>
    <t>x</t>
  </si>
  <si>
    <t>Verein</t>
  </si>
  <si>
    <t>Platz</t>
  </si>
  <si>
    <t>Pkt.</t>
  </si>
  <si>
    <t>GP</t>
  </si>
  <si>
    <t>-</t>
  </si>
  <si>
    <t>T</t>
  </si>
  <si>
    <t>ChWe</t>
  </si>
  <si>
    <t>Name</t>
  </si>
  <si>
    <t>SoBerg</t>
  </si>
  <si>
    <t>Bertram, Ingo</t>
  </si>
  <si>
    <t>X</t>
  </si>
  <si>
    <t>SELO</t>
  </si>
  <si>
    <t>reale Punkte</t>
  </si>
  <si>
    <t>Partien</t>
  </si>
  <si>
    <t>Turnier-Punkte</t>
  </si>
  <si>
    <t>gekappte Gegner-Avg-SELO</t>
  </si>
  <si>
    <t>SELO-Listen-Output</t>
  </si>
  <si>
    <t>Arndt, Uwe</t>
  </si>
  <si>
    <t>Pröschild, Matthias</t>
  </si>
  <si>
    <t>Vollmar, Torsten</t>
  </si>
  <si>
    <t>Vollmar, Timo</t>
  </si>
  <si>
    <t>Neldner, Jan</t>
  </si>
  <si>
    <t>Niese, Holger</t>
  </si>
  <si>
    <t>Eberlein, Johann</t>
  </si>
  <si>
    <t>Marotzke, Jörg</t>
  </si>
  <si>
    <t>Schliebener, Stephan</t>
  </si>
  <si>
    <t>Kunz, André</t>
  </si>
  <si>
    <t>Empo</t>
  </si>
  <si>
    <t>FM Dauth, Benjamin</t>
  </si>
  <si>
    <t>Stein, Theodor</t>
  </si>
  <si>
    <t>Schewe, Bernhard</t>
  </si>
  <si>
    <t>5.75</t>
  </si>
  <si>
    <t>o.V.</t>
  </si>
  <si>
    <t>Neldner, Jan (TV)</t>
  </si>
  <si>
    <t>Poseck, Steffen</t>
  </si>
  <si>
    <t>13.00</t>
  </si>
  <si>
    <t>12.75</t>
  </si>
  <si>
    <t>7.50</t>
  </si>
  <si>
    <t>7.75</t>
  </si>
  <si>
    <t>7.25</t>
  </si>
  <si>
    <t>5.50</t>
  </si>
  <si>
    <t>2.50</t>
  </si>
  <si>
    <t>spielfrei</t>
  </si>
  <si>
    <t>spät</t>
  </si>
  <si>
    <t>15.50</t>
  </si>
  <si>
    <t>6.00</t>
  </si>
  <si>
    <t>4.75</t>
  </si>
  <si>
    <t>Weise, Nico</t>
  </si>
  <si>
    <t>Atze, Burkhard</t>
  </si>
  <si>
    <t>Atze, Reinhard</t>
  </si>
  <si>
    <t>SVMa</t>
  </si>
  <si>
    <t>*SV Markneukirchen</t>
  </si>
  <si>
    <t>KöPl</t>
  </si>
  <si>
    <t>*SK König Plauen</t>
  </si>
  <si>
    <t>17.00</t>
  </si>
  <si>
    <t>12.50</t>
  </si>
  <si>
    <t>11.25</t>
  </si>
  <si>
    <t>9.50</t>
  </si>
  <si>
    <t>7.00</t>
  </si>
  <si>
    <t>6.50</t>
  </si>
  <si>
    <t>4.50</t>
  </si>
  <si>
    <t>1.50</t>
  </si>
  <si>
    <t>15.75</t>
  </si>
  <si>
    <t>8.00</t>
  </si>
  <si>
    <t>2.75</t>
  </si>
  <si>
    <t>1.25</t>
  </si>
  <si>
    <t>1.00</t>
  </si>
  <si>
    <t>14.00</t>
  </si>
  <si>
    <t>5.00</t>
  </si>
  <si>
    <t>4.25</t>
  </si>
  <si>
    <t>3.50</t>
  </si>
  <si>
    <t>1.75</t>
  </si>
  <si>
    <t>16.00</t>
  </si>
  <si>
    <t>10.75</t>
  </si>
  <si>
    <t>9.00</t>
  </si>
  <si>
    <t>5.25</t>
  </si>
  <si>
    <t>2.00</t>
  </si>
  <si>
    <t>3.75</t>
  </si>
  <si>
    <t>0.00</t>
  </si>
  <si>
    <t>abwesend/spielfrei</t>
  </si>
  <si>
    <t>4.00</t>
  </si>
  <si>
    <t>14.25</t>
  </si>
  <si>
    <t>10.00</t>
  </si>
  <si>
    <t>9.25</t>
  </si>
  <si>
    <t>Brandt, Silvio</t>
  </si>
  <si>
    <t>Groß</t>
  </si>
  <si>
    <t>*SK Großlehna</t>
  </si>
  <si>
    <t>Lask</t>
  </si>
  <si>
    <t>Sauermann, Andreas</t>
  </si>
  <si>
    <t>13.50</t>
  </si>
  <si>
    <t>9.75</t>
  </si>
  <si>
    <t>10.50</t>
  </si>
  <si>
    <t>3.00</t>
  </si>
  <si>
    <t>Schindler, Rudolf, Dr.</t>
  </si>
  <si>
    <t>3.25</t>
  </si>
  <si>
    <t>8.25</t>
  </si>
  <si>
    <t>6.75</t>
  </si>
  <si>
    <t>0.50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</si>
</sst>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½"/>
    <numFmt numFmtId="167" formatCode="\+"/>
    <numFmt numFmtId="168" formatCode="\-"/>
    <numFmt numFmtId="169" formatCode="0.0000"/>
    <numFmt numFmtId="170" formatCode="[$-407]dddd\,\ d\.\ mmmm\ yyyy"/>
    <numFmt numFmtId="171" formatCode="0.0"/>
    <numFmt numFmtId="172" formatCode="\="/>
  </numFmts>
  <fonts count="44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b/>
      <sz val="10"/>
      <name val="Times New Roman"/>
      <family val="1"/>
    </font>
    <font>
      <u val="single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166" fontId="1" fillId="0" borderId="14" xfId="0" applyNumberFormat="1" applyFont="1" applyFill="1" applyBorder="1" applyAlignment="1">
      <alignment horizontal="center" vertical="center"/>
    </xf>
    <xf numFmtId="166" fontId="1" fillId="0" borderId="23" xfId="0" applyNumberFormat="1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7" fontId="1" fillId="0" borderId="16" xfId="0" applyNumberFormat="1" applyFont="1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168" fontId="1" fillId="0" borderId="23" xfId="0" applyNumberFormat="1" applyFont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/>
    </xf>
    <xf numFmtId="172" fontId="1" fillId="0" borderId="17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2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7" fontId="1" fillId="0" borderId="17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8" fontId="1" fillId="0" borderId="16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66" fontId="1" fillId="0" borderId="15" xfId="0" applyNumberFormat="1" applyFont="1" applyFill="1" applyBorder="1" applyAlignment="1">
      <alignment horizontal="center" vertical="center"/>
    </xf>
    <xf numFmtId="166" fontId="1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23"/>
  <sheetViews>
    <sheetView tabSelected="1" zoomScaleSheetLayoutView="100" zoomScalePageLayoutView="0" workbookViewId="0" topLeftCell="A1">
      <pane ySplit="2" topLeftCell="A3" activePane="bottomLeft" state="frozen"/>
      <selection pane="topLeft" activeCell="A2" sqref="A2"/>
      <selection pane="bottomLeft" activeCell="A3" sqref="A3"/>
    </sheetView>
  </sheetViews>
  <sheetFormatPr defaultColWidth="11.421875" defaultRowHeight="18" customHeight="1"/>
  <cols>
    <col min="1" max="1" width="3.8515625" style="1" bestFit="1" customWidth="1"/>
    <col min="2" max="2" width="7.28125" style="1" bestFit="1" customWidth="1"/>
    <col min="3" max="3" width="23.421875" style="1" bestFit="1" customWidth="1"/>
    <col min="4" max="4" width="8.8515625" style="1" bestFit="1" customWidth="1"/>
    <col min="5" max="5" width="7.140625" style="1" bestFit="1" customWidth="1"/>
    <col min="6" max="6" width="2.28125" style="1" bestFit="1" customWidth="1"/>
    <col min="7" max="8" width="5.140625" style="1" bestFit="1" customWidth="1"/>
    <col min="9" max="9" width="22.140625" style="1" bestFit="1" customWidth="1"/>
    <col min="10" max="16384" width="11.421875" style="1" customWidth="1"/>
  </cols>
  <sheetData>
    <row r="1" spans="1:8" ht="18" customHeight="1">
      <c r="A1" s="9"/>
      <c r="B1" s="9"/>
      <c r="C1" s="9"/>
      <c r="D1" s="9"/>
      <c r="E1" s="28">
        <v>44547</v>
      </c>
      <c r="F1" s="29"/>
      <c r="G1" s="30"/>
      <c r="H1" s="9"/>
    </row>
    <row r="2" spans="1:8" ht="15">
      <c r="A2" s="17" t="s">
        <v>11</v>
      </c>
      <c r="B2" s="31" t="s">
        <v>2</v>
      </c>
      <c r="C2" s="31" t="s">
        <v>8</v>
      </c>
      <c r="D2" s="32" t="s">
        <v>1</v>
      </c>
      <c r="E2" s="33" t="s">
        <v>12</v>
      </c>
      <c r="F2" s="34" t="s">
        <v>5</v>
      </c>
      <c r="G2" s="35" t="s">
        <v>6</v>
      </c>
      <c r="H2" s="33" t="s">
        <v>4</v>
      </c>
    </row>
    <row r="3" spans="1:8" ht="18" customHeight="1">
      <c r="A3" s="18"/>
      <c r="B3" s="1">
        <v>1</v>
      </c>
      <c r="C3" s="1" t="s">
        <v>29</v>
      </c>
      <c r="D3" s="10" t="s">
        <v>7</v>
      </c>
      <c r="E3" s="69">
        <v>2146</v>
      </c>
      <c r="F3" s="3" t="s">
        <v>5</v>
      </c>
      <c r="G3" s="70">
        <v>56</v>
      </c>
      <c r="H3" s="1">
        <v>205</v>
      </c>
    </row>
    <row r="4" spans="1:8" ht="18" customHeight="1">
      <c r="A4" s="18"/>
      <c r="B4" s="38">
        <v>2</v>
      </c>
      <c r="C4" s="1" t="s">
        <v>34</v>
      </c>
      <c r="D4" s="10" t="s">
        <v>7</v>
      </c>
      <c r="E4" s="69">
        <v>1980</v>
      </c>
      <c r="F4" s="3" t="s">
        <v>5</v>
      </c>
      <c r="G4" s="70">
        <v>92</v>
      </c>
      <c r="H4" s="1">
        <v>187</v>
      </c>
    </row>
    <row r="5" spans="1:8" ht="18" customHeight="1">
      <c r="A5" s="18"/>
      <c r="B5" s="1">
        <v>3</v>
      </c>
      <c r="C5" s="38" t="s">
        <v>18</v>
      </c>
      <c r="D5" s="10" t="s">
        <v>7</v>
      </c>
      <c r="E5" s="69">
        <v>1958</v>
      </c>
      <c r="F5" s="3" t="s">
        <v>5</v>
      </c>
      <c r="G5" s="70">
        <v>101</v>
      </c>
      <c r="H5" s="1">
        <v>181</v>
      </c>
    </row>
    <row r="6" spans="1:8" ht="18" customHeight="1">
      <c r="A6" s="18"/>
      <c r="B6" s="38">
        <v>4</v>
      </c>
      <c r="C6" s="1" t="s">
        <v>10</v>
      </c>
      <c r="D6" s="10" t="s">
        <v>7</v>
      </c>
      <c r="E6" s="69">
        <v>1779</v>
      </c>
      <c r="F6" s="3" t="s">
        <v>5</v>
      </c>
      <c r="G6" s="70">
        <v>61</v>
      </c>
      <c r="H6" s="1">
        <v>143</v>
      </c>
    </row>
    <row r="7" spans="1:8" ht="18" customHeight="1">
      <c r="A7" s="18"/>
      <c r="B7" s="1">
        <v>5</v>
      </c>
      <c r="C7" s="1" t="s">
        <v>19</v>
      </c>
      <c r="D7" s="10" t="s">
        <v>7</v>
      </c>
      <c r="E7" s="69">
        <v>1730</v>
      </c>
      <c r="F7" s="3" t="s">
        <v>5</v>
      </c>
      <c r="G7" s="70">
        <v>68</v>
      </c>
      <c r="H7" s="1">
        <v>138</v>
      </c>
    </row>
    <row r="8" spans="1:9" s="11" customFormat="1" ht="18" customHeight="1">
      <c r="A8" s="17"/>
      <c r="B8" s="38">
        <v>6</v>
      </c>
      <c r="C8" s="1" t="s">
        <v>23</v>
      </c>
      <c r="D8" s="10" t="s">
        <v>7</v>
      </c>
      <c r="E8" s="69">
        <v>1907</v>
      </c>
      <c r="F8" s="3" t="s">
        <v>5</v>
      </c>
      <c r="G8" s="70">
        <v>105</v>
      </c>
      <c r="H8" s="1">
        <v>137</v>
      </c>
      <c r="I8" s="1"/>
    </row>
    <row r="9" spans="1:8" ht="18" customHeight="1">
      <c r="A9" s="17"/>
      <c r="B9" s="1">
        <v>7</v>
      </c>
      <c r="C9" s="1" t="s">
        <v>35</v>
      </c>
      <c r="D9" s="10" t="s">
        <v>7</v>
      </c>
      <c r="E9" s="69">
        <v>1874</v>
      </c>
      <c r="F9" s="3" t="s">
        <v>5</v>
      </c>
      <c r="G9" s="70">
        <v>21</v>
      </c>
      <c r="H9" s="1">
        <v>137</v>
      </c>
    </row>
    <row r="10" spans="1:8" ht="18" customHeight="1">
      <c r="A10" s="17"/>
      <c r="B10" s="38">
        <v>8</v>
      </c>
      <c r="C10" s="1" t="s">
        <v>21</v>
      </c>
      <c r="D10" s="10" t="s">
        <v>7</v>
      </c>
      <c r="E10" s="69">
        <v>1585</v>
      </c>
      <c r="F10" s="3" t="s">
        <v>5</v>
      </c>
      <c r="G10" s="70">
        <v>42</v>
      </c>
      <c r="H10" s="1">
        <v>126</v>
      </c>
    </row>
    <row r="11" spans="1:8" ht="18" customHeight="1">
      <c r="A11" s="17"/>
      <c r="B11" s="1">
        <v>9</v>
      </c>
      <c r="C11" s="1" t="s">
        <v>20</v>
      </c>
      <c r="D11" s="10" t="s">
        <v>7</v>
      </c>
      <c r="E11" s="69">
        <v>1552</v>
      </c>
      <c r="F11" s="3" t="s">
        <v>5</v>
      </c>
      <c r="G11" s="70">
        <v>43</v>
      </c>
      <c r="H11" s="1">
        <v>117</v>
      </c>
    </row>
    <row r="12" spans="1:8" ht="18" customHeight="1">
      <c r="A12" s="18"/>
      <c r="B12" s="38">
        <v>10</v>
      </c>
      <c r="C12" s="1" t="s">
        <v>24</v>
      </c>
      <c r="D12" s="10" t="s">
        <v>7</v>
      </c>
      <c r="E12" s="69">
        <v>1904</v>
      </c>
      <c r="F12" s="3" t="s">
        <v>5</v>
      </c>
      <c r="G12" s="70">
        <v>17</v>
      </c>
      <c r="H12" s="1">
        <v>109</v>
      </c>
    </row>
    <row r="13" spans="1:8" ht="18" customHeight="1">
      <c r="A13" s="18"/>
      <c r="B13" s="1">
        <v>11</v>
      </c>
      <c r="C13" s="1" t="s">
        <v>30</v>
      </c>
      <c r="D13" s="10" t="s">
        <v>7</v>
      </c>
      <c r="E13" s="69">
        <v>1386</v>
      </c>
      <c r="F13" s="3" t="s">
        <v>5</v>
      </c>
      <c r="G13" s="70">
        <v>6</v>
      </c>
      <c r="H13" s="1">
        <v>103</v>
      </c>
    </row>
    <row r="14" spans="1:8" ht="18" customHeight="1">
      <c r="A14" s="18"/>
      <c r="B14" s="38">
        <v>12</v>
      </c>
      <c r="C14" s="1" t="s">
        <v>27</v>
      </c>
      <c r="D14" s="10" t="s">
        <v>7</v>
      </c>
      <c r="E14" s="69">
        <v>1993</v>
      </c>
      <c r="F14" s="3" t="s">
        <v>5</v>
      </c>
      <c r="G14" s="70">
        <v>58</v>
      </c>
      <c r="H14" s="1">
        <v>79</v>
      </c>
    </row>
    <row r="15" spans="1:8" ht="18" customHeight="1">
      <c r="A15" s="17"/>
      <c r="B15" s="1">
        <v>13</v>
      </c>
      <c r="C15" s="1" t="s">
        <v>31</v>
      </c>
      <c r="D15" s="10" t="s">
        <v>28</v>
      </c>
      <c r="E15" s="69">
        <v>1839</v>
      </c>
      <c r="F15" s="3" t="s">
        <v>5</v>
      </c>
      <c r="G15" s="70">
        <v>52</v>
      </c>
      <c r="H15" s="1">
        <v>62</v>
      </c>
    </row>
    <row r="16" spans="1:8" ht="18" customHeight="1">
      <c r="A16" s="18"/>
      <c r="B16" s="38">
        <v>14</v>
      </c>
      <c r="C16" s="1" t="s">
        <v>94</v>
      </c>
      <c r="D16" s="10" t="s">
        <v>88</v>
      </c>
      <c r="E16" s="69">
        <v>1704</v>
      </c>
      <c r="F16" s="3" t="s">
        <v>5</v>
      </c>
      <c r="G16" s="70">
        <v>3</v>
      </c>
      <c r="H16" s="1">
        <v>56</v>
      </c>
    </row>
    <row r="17" spans="1:8" ht="18" customHeight="1">
      <c r="A17" s="18"/>
      <c r="B17" s="1">
        <v>15</v>
      </c>
      <c r="C17" s="1" t="s">
        <v>26</v>
      </c>
      <c r="D17" s="10" t="s">
        <v>7</v>
      </c>
      <c r="E17" s="69">
        <v>1998</v>
      </c>
      <c r="F17" s="3" t="s">
        <v>5</v>
      </c>
      <c r="G17" s="70">
        <v>24</v>
      </c>
      <c r="H17" s="1">
        <v>51</v>
      </c>
    </row>
    <row r="18" spans="1:9" ht="18" customHeight="1">
      <c r="A18" s="18"/>
      <c r="B18" s="38">
        <v>16</v>
      </c>
      <c r="C18" s="1" t="s">
        <v>85</v>
      </c>
      <c r="D18" s="10" t="s">
        <v>86</v>
      </c>
      <c r="E18" s="69">
        <v>1877</v>
      </c>
      <c r="F18" s="3" t="s">
        <v>5</v>
      </c>
      <c r="G18" s="70">
        <v>6</v>
      </c>
      <c r="H18" s="1">
        <v>47</v>
      </c>
      <c r="I18" s="1" t="s">
        <v>87</v>
      </c>
    </row>
    <row r="19" spans="1:8" ht="18" customHeight="1">
      <c r="A19" s="17"/>
      <c r="B19" s="1">
        <v>17</v>
      </c>
      <c r="C19" s="1" t="s">
        <v>25</v>
      </c>
      <c r="D19" s="10" t="s">
        <v>7</v>
      </c>
      <c r="E19" s="69">
        <v>1840</v>
      </c>
      <c r="F19" s="3" t="s">
        <v>5</v>
      </c>
      <c r="G19" s="70">
        <v>3</v>
      </c>
      <c r="H19" s="1">
        <v>26</v>
      </c>
    </row>
    <row r="20" spans="1:9" ht="18" customHeight="1">
      <c r="A20" s="17"/>
      <c r="B20" s="38">
        <v>18</v>
      </c>
      <c r="C20" s="1" t="s">
        <v>49</v>
      </c>
      <c r="D20" s="10" t="s">
        <v>51</v>
      </c>
      <c r="E20" s="69">
        <v>1812</v>
      </c>
      <c r="F20" s="3" t="s">
        <v>5</v>
      </c>
      <c r="G20" s="70">
        <v>3</v>
      </c>
      <c r="H20" s="1">
        <v>18</v>
      </c>
      <c r="I20" s="1" t="s">
        <v>52</v>
      </c>
    </row>
    <row r="21" spans="1:8" ht="18" customHeight="1">
      <c r="A21" s="17"/>
      <c r="B21" s="1">
        <v>19</v>
      </c>
      <c r="C21" s="1" t="s">
        <v>48</v>
      </c>
      <c r="D21" s="10" t="s">
        <v>33</v>
      </c>
      <c r="E21" s="69">
        <v>1478</v>
      </c>
      <c r="F21" s="3" t="s">
        <v>5</v>
      </c>
      <c r="G21" s="70">
        <v>1</v>
      </c>
      <c r="H21" s="1">
        <v>15</v>
      </c>
    </row>
    <row r="22" spans="1:9" ht="18" customHeight="1">
      <c r="A22" s="18"/>
      <c r="B22" s="38">
        <v>20</v>
      </c>
      <c r="C22" s="1" t="s">
        <v>50</v>
      </c>
      <c r="D22" s="10" t="s">
        <v>53</v>
      </c>
      <c r="E22" s="69">
        <v>1303</v>
      </c>
      <c r="F22" s="3" t="s">
        <v>5</v>
      </c>
      <c r="G22" s="70">
        <v>2</v>
      </c>
      <c r="H22" s="1">
        <v>14</v>
      </c>
      <c r="I22" s="1" t="s">
        <v>54</v>
      </c>
    </row>
    <row r="23" spans="1:8" ht="18" customHeight="1">
      <c r="A23" s="18"/>
      <c r="B23" s="1">
        <v>21</v>
      </c>
      <c r="C23" s="1" t="s">
        <v>89</v>
      </c>
      <c r="D23" s="10" t="s">
        <v>33</v>
      </c>
      <c r="E23" s="69">
        <v>1378</v>
      </c>
      <c r="F23" s="3" t="s">
        <v>5</v>
      </c>
      <c r="G23" s="70">
        <v>1</v>
      </c>
      <c r="H23" s="1">
        <v>14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15" r:id="rId1"/>
  <headerFooter alignWithMargins="0">
    <oddHeader>&amp;C&amp;12Teilnehmer Schnellschach 2021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31">
    <pageSetUpPr fitToPage="1"/>
  </sheetPr>
  <dimension ref="B1:AA12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3.4218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3" width="3.8515625" style="1" customWidth="1"/>
    <col min="24" max="24" width="5.140625" style="1" bestFit="1" customWidth="1"/>
    <col min="25" max="25" width="8.421875" style="1" bestFit="1" customWidth="1"/>
    <col min="26" max="26" width="6.00390625" style="1" bestFit="1" customWidth="1"/>
    <col min="27" max="27" width="4.140625" style="1" bestFit="1" customWidth="1"/>
    <col min="28" max="16384" width="11.421875" style="1" customWidth="1"/>
  </cols>
  <sheetData>
    <row r="1" spans="2:27" s="8" customFormat="1" ht="18" customHeight="1" thickBot="1">
      <c r="B1" s="5">
        <v>44463</v>
      </c>
      <c r="C1" s="6" t="s">
        <v>1</v>
      </c>
      <c r="D1" s="16" t="s">
        <v>12</v>
      </c>
      <c r="E1" s="7" t="s">
        <v>5</v>
      </c>
      <c r="F1" s="16" t="s">
        <v>6</v>
      </c>
      <c r="G1" s="6"/>
      <c r="H1" s="7" t="s">
        <v>15</v>
      </c>
      <c r="I1" s="7" t="s">
        <v>13</v>
      </c>
      <c r="J1" s="7" t="s">
        <v>14</v>
      </c>
      <c r="K1" s="7"/>
      <c r="L1" s="7" t="s">
        <v>16</v>
      </c>
      <c r="M1" s="7" t="s">
        <v>17</v>
      </c>
      <c r="N1" s="61">
        <v>1</v>
      </c>
      <c r="O1" s="61">
        <v>2</v>
      </c>
      <c r="P1" s="61">
        <v>3</v>
      </c>
      <c r="Q1" s="61">
        <v>4</v>
      </c>
      <c r="R1" s="61">
        <v>5</v>
      </c>
      <c r="S1" s="61">
        <v>6</v>
      </c>
      <c r="T1" s="61">
        <v>7</v>
      </c>
      <c r="U1" s="61">
        <v>8</v>
      </c>
      <c r="V1" s="61">
        <v>9</v>
      </c>
      <c r="W1" s="61">
        <v>12</v>
      </c>
      <c r="X1" s="7" t="s">
        <v>3</v>
      </c>
      <c r="Y1" s="7" t="s">
        <v>9</v>
      </c>
      <c r="Z1" s="7" t="s">
        <v>2</v>
      </c>
      <c r="AA1" s="7" t="s">
        <v>4</v>
      </c>
    </row>
    <row r="2" spans="2:27" ht="18" customHeight="1">
      <c r="B2" s="1" t="s">
        <v>29</v>
      </c>
      <c r="C2" s="1" t="s">
        <v>7</v>
      </c>
      <c r="D2" s="1">
        <v>2180</v>
      </c>
      <c r="E2" s="2" t="s">
        <v>5</v>
      </c>
      <c r="F2" s="1">
        <v>53</v>
      </c>
      <c r="G2" s="1">
        <v>1</v>
      </c>
      <c r="H2" s="2">
        <f aca="true" t="shared" si="0" ref="H2:H11">SUM(N2:W2)</f>
        <v>5</v>
      </c>
      <c r="I2" s="3">
        <f aca="true" t="shared" si="1" ref="I2:I11">GetRealePunkte(N2)+H2-H2</f>
        <v>5</v>
      </c>
      <c r="J2" s="3">
        <f aca="true" t="shared" si="2" ref="J2:J11">GetPartieCount(N2)+H2-H2</f>
        <v>6</v>
      </c>
      <c r="L2" s="3">
        <f aca="true" t="shared" si="3" ref="L2:L11">GetGekappteGegnerAvgSelo(N2)+H2-H2+D2-D2</f>
        <v>1696</v>
      </c>
      <c r="M2" s="19" t="str">
        <f>I2&amp;"&lt;"&amp;J2&amp;"&lt;"&amp;L2</f>
        <v>5&lt;6&lt;1696</v>
      </c>
      <c r="N2" s="12" t="s">
        <v>0</v>
      </c>
      <c r="O2" s="24">
        <v>1</v>
      </c>
      <c r="P2" s="24">
        <v>0</v>
      </c>
      <c r="Q2" s="24">
        <v>1</v>
      </c>
      <c r="R2" s="24">
        <v>1</v>
      </c>
      <c r="S2" s="24">
        <v>1</v>
      </c>
      <c r="T2" s="24">
        <v>1</v>
      </c>
      <c r="U2" s="24"/>
      <c r="V2" s="24"/>
      <c r="W2" s="25"/>
      <c r="X2" s="3">
        <f aca="true" t="shared" si="4" ref="X2:X11">SUM(N2:W2)</f>
        <v>5</v>
      </c>
      <c r="Y2" s="15" t="s">
        <v>73</v>
      </c>
      <c r="Z2" s="2">
        <v>1</v>
      </c>
      <c r="AA2" s="2">
        <v>35</v>
      </c>
    </row>
    <row r="3" spans="2:27" ht="18" customHeight="1">
      <c r="B3" s="1" t="s">
        <v>85</v>
      </c>
      <c r="C3" s="1" t="s">
        <v>86</v>
      </c>
      <c r="D3" s="1">
        <v>1827</v>
      </c>
      <c r="E3" s="2" t="s">
        <v>5</v>
      </c>
      <c r="F3" s="1">
        <v>5</v>
      </c>
      <c r="G3" s="1">
        <v>2</v>
      </c>
      <c r="H3" s="2">
        <f t="shared" si="0"/>
        <v>5</v>
      </c>
      <c r="I3" s="3">
        <f t="shared" si="1"/>
        <v>5</v>
      </c>
      <c r="J3" s="3">
        <f t="shared" si="2"/>
        <v>6</v>
      </c>
      <c r="L3" s="3">
        <f t="shared" si="3"/>
        <v>1810</v>
      </c>
      <c r="M3" s="19" t="str">
        <f aca="true" t="shared" si="5" ref="M3:M11">I3&amp;"&lt;"&amp;J3&amp;"&lt;"&amp;L3</f>
        <v>5&lt;6&lt;1810</v>
      </c>
      <c r="N3" s="36">
        <v>0</v>
      </c>
      <c r="O3" s="13" t="s">
        <v>0</v>
      </c>
      <c r="P3" s="46">
        <v>1</v>
      </c>
      <c r="Q3" s="46">
        <v>1</v>
      </c>
      <c r="R3" s="46">
        <v>1</v>
      </c>
      <c r="S3" s="46"/>
      <c r="T3" s="46">
        <v>1</v>
      </c>
      <c r="U3" s="46">
        <v>1</v>
      </c>
      <c r="V3" s="46"/>
      <c r="W3" s="47"/>
      <c r="X3" s="2">
        <f t="shared" si="4"/>
        <v>5</v>
      </c>
      <c r="Y3" s="15" t="s">
        <v>90</v>
      </c>
      <c r="Z3" s="2">
        <v>2</v>
      </c>
      <c r="AA3" s="2">
        <v>30</v>
      </c>
    </row>
    <row r="4" spans="2:27" ht="18" customHeight="1">
      <c r="B4" s="1" t="s">
        <v>27</v>
      </c>
      <c r="C4" s="1" t="s">
        <v>7</v>
      </c>
      <c r="D4" s="1">
        <v>2023</v>
      </c>
      <c r="E4" s="2" t="s">
        <v>5</v>
      </c>
      <c r="F4" s="1">
        <v>56</v>
      </c>
      <c r="G4" s="1">
        <v>3</v>
      </c>
      <c r="H4" s="2">
        <f t="shared" si="0"/>
        <v>3.5</v>
      </c>
      <c r="I4" s="3">
        <f t="shared" si="1"/>
        <v>2.5</v>
      </c>
      <c r="J4" s="3">
        <f t="shared" si="2"/>
        <v>5</v>
      </c>
      <c r="L4" s="3">
        <f t="shared" si="3"/>
        <v>1595</v>
      </c>
      <c r="M4" s="19" t="str">
        <f t="shared" si="5"/>
        <v>2,5&lt;5&lt;1595</v>
      </c>
      <c r="N4" s="36">
        <v>1</v>
      </c>
      <c r="O4" s="46">
        <v>0</v>
      </c>
      <c r="P4" s="13" t="s">
        <v>0</v>
      </c>
      <c r="Q4" s="22">
        <v>0.5</v>
      </c>
      <c r="R4" s="46"/>
      <c r="S4" s="46"/>
      <c r="T4" s="46">
        <v>0</v>
      </c>
      <c r="U4" s="46">
        <v>1</v>
      </c>
      <c r="V4" s="46"/>
      <c r="W4" s="49">
        <v>1</v>
      </c>
      <c r="X4" s="3">
        <f t="shared" si="4"/>
        <v>3.5</v>
      </c>
      <c r="Y4" s="15" t="s">
        <v>92</v>
      </c>
      <c r="Z4" s="2">
        <v>3</v>
      </c>
      <c r="AA4" s="2">
        <v>26</v>
      </c>
    </row>
    <row r="5" spans="2:27" ht="18" customHeight="1">
      <c r="B5" s="1" t="s">
        <v>22</v>
      </c>
      <c r="C5" s="1" t="s">
        <v>7</v>
      </c>
      <c r="D5" s="1">
        <v>1984</v>
      </c>
      <c r="E5" s="2" t="s">
        <v>5</v>
      </c>
      <c r="F5" s="1">
        <v>89</v>
      </c>
      <c r="G5" s="1">
        <v>4</v>
      </c>
      <c r="H5" s="2">
        <f t="shared" si="0"/>
        <v>3.5</v>
      </c>
      <c r="I5" s="3">
        <f t="shared" si="1"/>
        <v>2.5</v>
      </c>
      <c r="J5" s="3">
        <f t="shared" si="2"/>
        <v>5</v>
      </c>
      <c r="L5" s="3">
        <f t="shared" si="3"/>
        <v>1705</v>
      </c>
      <c r="M5" s="19" t="str">
        <f t="shared" si="5"/>
        <v>2,5&lt;5&lt;1705</v>
      </c>
      <c r="N5" s="36">
        <v>0</v>
      </c>
      <c r="O5" s="46">
        <v>0</v>
      </c>
      <c r="P5" s="22">
        <v>0.5</v>
      </c>
      <c r="Q5" s="13" t="s">
        <v>0</v>
      </c>
      <c r="R5" s="46"/>
      <c r="S5" s="46">
        <v>1</v>
      </c>
      <c r="T5" s="46"/>
      <c r="U5" s="46"/>
      <c r="V5" s="46">
        <v>1</v>
      </c>
      <c r="W5" s="49">
        <v>1</v>
      </c>
      <c r="X5" s="2">
        <f t="shared" si="4"/>
        <v>3.5</v>
      </c>
      <c r="Y5" s="15" t="s">
        <v>38</v>
      </c>
      <c r="Z5" s="2">
        <v>4</v>
      </c>
      <c r="AA5" s="2">
        <v>23</v>
      </c>
    </row>
    <row r="6" spans="2:27" ht="18" customHeight="1">
      <c r="B6" s="1" t="s">
        <v>23</v>
      </c>
      <c r="C6" s="1" t="s">
        <v>7</v>
      </c>
      <c r="D6" s="1">
        <v>1917</v>
      </c>
      <c r="E6" s="2" t="s">
        <v>5</v>
      </c>
      <c r="F6" s="1">
        <v>104</v>
      </c>
      <c r="G6" s="1">
        <v>5</v>
      </c>
      <c r="H6" s="2">
        <f t="shared" si="0"/>
        <v>3.5</v>
      </c>
      <c r="I6" s="3">
        <f t="shared" si="1"/>
        <v>3.5</v>
      </c>
      <c r="J6" s="3">
        <f t="shared" si="2"/>
        <v>6</v>
      </c>
      <c r="L6" s="3">
        <f t="shared" si="3"/>
        <v>1340</v>
      </c>
      <c r="M6" s="19" t="str">
        <f t="shared" si="5"/>
        <v>3,5&lt;6&lt;1340</v>
      </c>
      <c r="N6" s="36">
        <v>0</v>
      </c>
      <c r="O6" s="46">
        <v>0</v>
      </c>
      <c r="P6" s="46"/>
      <c r="Q6" s="46"/>
      <c r="R6" s="13" t="s">
        <v>0</v>
      </c>
      <c r="S6" s="46">
        <v>1</v>
      </c>
      <c r="T6" s="46">
        <v>1</v>
      </c>
      <c r="U6" s="22">
        <v>0.5</v>
      </c>
      <c r="V6" s="46">
        <v>1</v>
      </c>
      <c r="W6" s="47"/>
      <c r="X6" s="2">
        <f t="shared" si="4"/>
        <v>3.5</v>
      </c>
      <c r="Y6" s="15" t="s">
        <v>60</v>
      </c>
      <c r="Z6" s="2">
        <v>5</v>
      </c>
      <c r="AA6" s="2">
        <v>21</v>
      </c>
    </row>
    <row r="7" spans="2:27" ht="18" customHeight="1">
      <c r="B7" s="1" t="s">
        <v>94</v>
      </c>
      <c r="C7" s="1" t="s">
        <v>88</v>
      </c>
      <c r="D7" s="1">
        <v>1727</v>
      </c>
      <c r="E7" s="2" t="s">
        <v>5</v>
      </c>
      <c r="F7" s="1">
        <v>1</v>
      </c>
      <c r="G7" s="1">
        <v>6</v>
      </c>
      <c r="H7" s="2">
        <f t="shared" si="0"/>
        <v>3</v>
      </c>
      <c r="I7" s="3">
        <f t="shared" si="1"/>
        <v>2</v>
      </c>
      <c r="J7" s="3">
        <f t="shared" si="2"/>
        <v>5</v>
      </c>
      <c r="L7" s="3">
        <f t="shared" si="3"/>
        <v>1476</v>
      </c>
      <c r="M7" s="19" t="str">
        <f t="shared" si="5"/>
        <v>2&lt;5&lt;1476</v>
      </c>
      <c r="N7" s="36">
        <v>0</v>
      </c>
      <c r="O7" s="46"/>
      <c r="P7" s="46"/>
      <c r="Q7" s="46">
        <v>0</v>
      </c>
      <c r="R7" s="46">
        <v>0</v>
      </c>
      <c r="S7" s="13" t="s">
        <v>0</v>
      </c>
      <c r="T7" s="46"/>
      <c r="U7" s="46">
        <v>1</v>
      </c>
      <c r="V7" s="46">
        <v>1</v>
      </c>
      <c r="W7" s="49">
        <v>1</v>
      </c>
      <c r="X7" s="2">
        <f t="shared" si="4"/>
        <v>3</v>
      </c>
      <c r="Y7" s="15" t="s">
        <v>69</v>
      </c>
      <c r="Z7" s="2">
        <v>6</v>
      </c>
      <c r="AA7" s="2">
        <v>20</v>
      </c>
    </row>
    <row r="8" spans="2:27" ht="18" customHeight="1">
      <c r="B8" s="1" t="s">
        <v>30</v>
      </c>
      <c r="C8" s="1" t="s">
        <v>7</v>
      </c>
      <c r="D8" s="1">
        <v>1348</v>
      </c>
      <c r="E8" s="2" t="s">
        <v>5</v>
      </c>
      <c r="F8" s="1">
        <v>2</v>
      </c>
      <c r="G8" s="1">
        <v>7</v>
      </c>
      <c r="H8" s="2">
        <f t="shared" si="0"/>
        <v>2.5</v>
      </c>
      <c r="I8" s="3">
        <f t="shared" si="1"/>
        <v>1.5</v>
      </c>
      <c r="J8" s="3">
        <f t="shared" si="2"/>
        <v>5</v>
      </c>
      <c r="L8" s="3">
        <f t="shared" si="3"/>
        <v>320</v>
      </c>
      <c r="M8" s="19" t="str">
        <f t="shared" si="5"/>
        <v>1,5&lt;5&lt;320</v>
      </c>
      <c r="N8" s="36">
        <v>0</v>
      </c>
      <c r="O8" s="46">
        <v>0</v>
      </c>
      <c r="P8" s="46">
        <v>1</v>
      </c>
      <c r="Q8" s="46"/>
      <c r="R8" s="46">
        <v>0</v>
      </c>
      <c r="S8" s="46"/>
      <c r="T8" s="13" t="s">
        <v>0</v>
      </c>
      <c r="U8" s="46"/>
      <c r="V8" s="22">
        <v>0.5</v>
      </c>
      <c r="W8" s="49">
        <v>1</v>
      </c>
      <c r="X8" s="2">
        <f t="shared" si="4"/>
        <v>2.5</v>
      </c>
      <c r="Y8" s="15" t="s">
        <v>46</v>
      </c>
      <c r="Z8" s="2">
        <v>7</v>
      </c>
      <c r="AA8" s="2">
        <v>19</v>
      </c>
    </row>
    <row r="9" spans="2:27" ht="18" customHeight="1">
      <c r="B9" s="1" t="s">
        <v>10</v>
      </c>
      <c r="C9" s="1" t="s">
        <v>7</v>
      </c>
      <c r="D9" s="1">
        <v>1780</v>
      </c>
      <c r="E9" s="1" t="s">
        <v>5</v>
      </c>
      <c r="F9" s="1">
        <v>59</v>
      </c>
      <c r="G9" s="1">
        <v>8</v>
      </c>
      <c r="H9" s="2">
        <f t="shared" si="0"/>
        <v>2.5</v>
      </c>
      <c r="I9" s="3">
        <f t="shared" si="1"/>
        <v>1.5</v>
      </c>
      <c r="J9" s="3">
        <f t="shared" si="2"/>
        <v>5</v>
      </c>
      <c r="L9" s="3">
        <f t="shared" si="3"/>
        <v>320</v>
      </c>
      <c r="M9" s="19" t="str">
        <f t="shared" si="5"/>
        <v>1,5&lt;5&lt;320</v>
      </c>
      <c r="N9" s="36"/>
      <c r="O9" s="46">
        <v>0</v>
      </c>
      <c r="P9" s="46">
        <v>0</v>
      </c>
      <c r="Q9" s="46"/>
      <c r="R9" s="22">
        <v>0.5</v>
      </c>
      <c r="S9" s="46">
        <v>0</v>
      </c>
      <c r="T9" s="46"/>
      <c r="U9" s="13" t="s">
        <v>0</v>
      </c>
      <c r="V9" s="46">
        <v>1</v>
      </c>
      <c r="W9" s="49">
        <v>1</v>
      </c>
      <c r="X9" s="2">
        <f t="shared" si="4"/>
        <v>2.5</v>
      </c>
      <c r="Y9" s="15" t="s">
        <v>47</v>
      </c>
      <c r="Z9" s="2">
        <v>8</v>
      </c>
      <c r="AA9" s="2">
        <v>18</v>
      </c>
    </row>
    <row r="10" spans="2:27" ht="18" customHeight="1">
      <c r="B10" s="1" t="s">
        <v>19</v>
      </c>
      <c r="C10" s="1" t="s">
        <v>7</v>
      </c>
      <c r="D10" s="1">
        <v>1739</v>
      </c>
      <c r="E10" s="1" t="s">
        <v>5</v>
      </c>
      <c r="F10" s="1">
        <v>64</v>
      </c>
      <c r="G10" s="1">
        <v>9</v>
      </c>
      <c r="H10" s="2">
        <f t="shared" si="0"/>
        <v>1.5</v>
      </c>
      <c r="I10" s="3">
        <f t="shared" si="1"/>
        <v>0.5</v>
      </c>
      <c r="J10" s="3">
        <f t="shared" si="2"/>
        <v>5</v>
      </c>
      <c r="L10" s="3">
        <f t="shared" si="3"/>
        <v>240</v>
      </c>
      <c r="M10" s="19" t="str">
        <f t="shared" si="5"/>
        <v>0,5&lt;5&lt;240</v>
      </c>
      <c r="N10" s="36"/>
      <c r="O10" s="46"/>
      <c r="P10" s="46"/>
      <c r="Q10" s="46">
        <v>0</v>
      </c>
      <c r="R10" s="46">
        <v>0</v>
      </c>
      <c r="S10" s="46">
        <v>0</v>
      </c>
      <c r="T10" s="22">
        <v>0.5</v>
      </c>
      <c r="U10" s="46">
        <v>0</v>
      </c>
      <c r="V10" s="13" t="s">
        <v>0</v>
      </c>
      <c r="W10" s="49">
        <v>1</v>
      </c>
      <c r="X10" s="2">
        <f t="shared" si="4"/>
        <v>1.5</v>
      </c>
      <c r="Y10" s="15" t="s">
        <v>42</v>
      </c>
      <c r="Z10" s="2">
        <v>9</v>
      </c>
      <c r="AA10" s="2">
        <v>17</v>
      </c>
    </row>
    <row r="11" spans="2:27" ht="18" customHeight="1" thickBot="1">
      <c r="B11" s="1" t="s">
        <v>43</v>
      </c>
      <c r="G11" s="1">
        <v>10</v>
      </c>
      <c r="H11" s="2">
        <f t="shared" si="0"/>
        <v>0</v>
      </c>
      <c r="I11" s="3">
        <f t="shared" si="1"/>
        <v>0</v>
      </c>
      <c r="J11" s="3">
        <f t="shared" si="2"/>
        <v>0</v>
      </c>
      <c r="L11" s="3">
        <f t="shared" si="3"/>
        <v>0</v>
      </c>
      <c r="M11" s="19" t="str">
        <f t="shared" si="5"/>
        <v>0&lt;0&lt;0</v>
      </c>
      <c r="N11" s="37"/>
      <c r="O11" s="27"/>
      <c r="P11" s="50">
        <v>0</v>
      </c>
      <c r="Q11" s="50">
        <v>0</v>
      </c>
      <c r="R11" s="27"/>
      <c r="S11" s="50">
        <v>0</v>
      </c>
      <c r="T11" s="50">
        <v>0</v>
      </c>
      <c r="U11" s="50">
        <v>0</v>
      </c>
      <c r="V11" s="50">
        <v>0</v>
      </c>
      <c r="W11" s="14" t="s">
        <v>0</v>
      </c>
      <c r="X11" s="20">
        <f t="shared" si="4"/>
        <v>0</v>
      </c>
      <c r="Y11" s="15" t="s">
        <v>79</v>
      </c>
      <c r="Z11" s="21"/>
      <c r="AA11" s="2"/>
    </row>
    <row r="12" spans="8:26" ht="18" customHeight="1">
      <c r="H12" s="4">
        <f>SUM(H2:H11)</f>
        <v>30</v>
      </c>
      <c r="I12" s="4">
        <f>SUM(I2:I11)</f>
        <v>24</v>
      </c>
      <c r="J12" s="4">
        <f>SUM(J2:J11)</f>
        <v>48</v>
      </c>
      <c r="X12" s="4">
        <f>SUM(X2:X11)</f>
        <v>30</v>
      </c>
      <c r="Y12" s="4"/>
      <c r="Z12" s="4">
        <f>SUM(Z2:Z11)</f>
        <v>45</v>
      </c>
    </row>
  </sheetData>
  <sheetProtection/>
  <conditionalFormatting sqref="Q4">
    <cfRule type="expression" priority="6" dxfId="0" stopIfTrue="1">
      <formula>(LEFT($C4,6)="BSV 63")</formula>
    </cfRule>
  </conditionalFormatting>
  <conditionalFormatting sqref="P5">
    <cfRule type="expression" priority="5" dxfId="0" stopIfTrue="1">
      <formula>(LEFT($C5,6)="BSV 63")</formula>
    </cfRule>
  </conditionalFormatting>
  <conditionalFormatting sqref="U6">
    <cfRule type="expression" priority="4" dxfId="0" stopIfTrue="1">
      <formula>(LEFT($C6,6)="BSV 63")</formula>
    </cfRule>
  </conditionalFormatting>
  <conditionalFormatting sqref="R9">
    <cfRule type="expression" priority="3" dxfId="0" stopIfTrue="1">
      <formula>(LEFT($C9,6)="BSV 63")</formula>
    </cfRule>
  </conditionalFormatting>
  <conditionalFormatting sqref="T10">
    <cfRule type="expression" priority="2" dxfId="0" stopIfTrue="1">
      <formula>(LEFT($C10,6)="BSV 63")</formula>
    </cfRule>
  </conditionalFormatting>
  <conditionalFormatting sqref="V8">
    <cfRule type="expression" priority="1" dxfId="0" stopIfTrue="1">
      <formula>(LEFT($C8,6)="BSV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9" r:id="rId1"/>
  <headerFooter alignWithMargins="0">
    <oddHeader>&amp;C&amp;12September-Schnellschach 2021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3">
    <pageSetUpPr fitToPage="1"/>
  </sheetPr>
  <dimension ref="B1:W8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3.4218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19" width="3.8515625" style="1" customWidth="1"/>
    <col min="20" max="20" width="5.140625" style="1" bestFit="1" customWidth="1"/>
    <col min="21" max="21" width="8.421875" style="1" bestFit="1" customWidth="1"/>
    <col min="22" max="22" width="6.00390625" style="1" bestFit="1" customWidth="1"/>
    <col min="23" max="23" width="4.140625" style="1" bestFit="1" customWidth="1"/>
    <col min="24" max="16384" width="11.421875" style="1" customWidth="1"/>
  </cols>
  <sheetData>
    <row r="1" spans="2:23" s="8" customFormat="1" ht="18" customHeight="1" thickBot="1">
      <c r="B1" s="5">
        <v>44498</v>
      </c>
      <c r="C1" s="6" t="s">
        <v>1</v>
      </c>
      <c r="D1" s="16" t="s">
        <v>12</v>
      </c>
      <c r="E1" s="7" t="s">
        <v>5</v>
      </c>
      <c r="F1" s="16" t="s">
        <v>6</v>
      </c>
      <c r="G1" s="6"/>
      <c r="H1" s="7" t="s">
        <v>15</v>
      </c>
      <c r="I1" s="7" t="s">
        <v>13</v>
      </c>
      <c r="J1" s="7" t="s">
        <v>14</v>
      </c>
      <c r="K1" s="7"/>
      <c r="L1" s="7" t="s">
        <v>16</v>
      </c>
      <c r="M1" s="7" t="s">
        <v>17</v>
      </c>
      <c r="N1" s="61">
        <v>1</v>
      </c>
      <c r="O1" s="61">
        <v>2</v>
      </c>
      <c r="P1" s="61">
        <v>3</v>
      </c>
      <c r="Q1" s="61">
        <v>4</v>
      </c>
      <c r="R1" s="61">
        <v>5</v>
      </c>
      <c r="S1" s="61">
        <v>6</v>
      </c>
      <c r="T1" s="7" t="s">
        <v>3</v>
      </c>
      <c r="U1" s="7" t="s">
        <v>9</v>
      </c>
      <c r="V1" s="7" t="s">
        <v>2</v>
      </c>
      <c r="W1" s="7" t="s">
        <v>4</v>
      </c>
    </row>
    <row r="2" spans="2:23" ht="18" customHeight="1">
      <c r="B2" s="1" t="s">
        <v>10</v>
      </c>
      <c r="C2" s="1" t="s">
        <v>7</v>
      </c>
      <c r="D2" s="1">
        <v>1770</v>
      </c>
      <c r="E2" s="2" t="s">
        <v>5</v>
      </c>
      <c r="F2" s="1">
        <v>60</v>
      </c>
      <c r="G2" s="1">
        <v>1</v>
      </c>
      <c r="H2" s="2">
        <f aca="true" t="shared" si="0" ref="H2:H7">SUM(N2:S2)</f>
        <v>3.5</v>
      </c>
      <c r="I2" s="3">
        <f aca="true" t="shared" si="1" ref="I2:I7">GetRealePunkte(N2)+H2-H2</f>
        <v>3.5</v>
      </c>
      <c r="J2" s="3">
        <f aca="true" t="shared" si="2" ref="J2:J7">GetPartieCount(N2)+H2-H2</f>
        <v>5</v>
      </c>
      <c r="L2" s="3">
        <f aca="true" t="shared" si="3" ref="L2:L7">GetGekappteGegnerAvgSelo(N2)+H2-H2+D2-D2</f>
        <v>1721</v>
      </c>
      <c r="M2" s="19" t="str">
        <f aca="true" t="shared" si="4" ref="M2:M7">I2&amp;"&lt;"&amp;J2&amp;"&lt;"&amp;L2</f>
        <v>3,5&lt;5&lt;1721</v>
      </c>
      <c r="N2" s="12" t="s">
        <v>0</v>
      </c>
      <c r="O2" s="24">
        <v>1</v>
      </c>
      <c r="P2" s="41">
        <v>0.5</v>
      </c>
      <c r="Q2" s="41">
        <v>0.5</v>
      </c>
      <c r="R2" s="41">
        <v>0.5</v>
      </c>
      <c r="S2" s="25">
        <v>1</v>
      </c>
      <c r="T2" s="3">
        <f aca="true" t="shared" si="5" ref="T2:T7">SUM(N2:S2)</f>
        <v>3.5</v>
      </c>
      <c r="U2" s="15" t="s">
        <v>64</v>
      </c>
      <c r="V2" s="2">
        <v>1</v>
      </c>
      <c r="W2" s="2">
        <v>35</v>
      </c>
    </row>
    <row r="3" spans="2:23" ht="18" customHeight="1">
      <c r="B3" s="1" t="s">
        <v>26</v>
      </c>
      <c r="C3" s="1" t="s">
        <v>7</v>
      </c>
      <c r="D3" s="1">
        <v>2015</v>
      </c>
      <c r="E3" s="2" t="s">
        <v>5</v>
      </c>
      <c r="F3" s="1">
        <v>23</v>
      </c>
      <c r="G3" s="1">
        <v>2</v>
      </c>
      <c r="H3" s="2">
        <f t="shared" si="0"/>
        <v>3.5</v>
      </c>
      <c r="I3" s="3">
        <f t="shared" si="1"/>
        <v>3.5</v>
      </c>
      <c r="J3" s="3">
        <f t="shared" si="2"/>
        <v>5</v>
      </c>
      <c r="L3" s="3">
        <f t="shared" si="3"/>
        <v>1817</v>
      </c>
      <c r="M3" s="19" t="str">
        <f t="shared" si="4"/>
        <v>3,5&lt;5&lt;1817</v>
      </c>
      <c r="N3" s="36">
        <v>0</v>
      </c>
      <c r="O3" s="13" t="s">
        <v>0</v>
      </c>
      <c r="P3" s="22">
        <v>0.5</v>
      </c>
      <c r="Q3" s="46">
        <v>1</v>
      </c>
      <c r="R3" s="46">
        <v>1</v>
      </c>
      <c r="S3" s="47">
        <v>1</v>
      </c>
      <c r="T3" s="2">
        <f t="shared" si="5"/>
        <v>3.5</v>
      </c>
      <c r="U3" s="15" t="s">
        <v>60</v>
      </c>
      <c r="V3" s="2">
        <v>2</v>
      </c>
      <c r="W3" s="2">
        <v>30</v>
      </c>
    </row>
    <row r="4" spans="2:23" ht="18" customHeight="1">
      <c r="B4" s="1" t="s">
        <v>19</v>
      </c>
      <c r="C4" s="1" t="s">
        <v>7</v>
      </c>
      <c r="D4" s="1">
        <v>1701</v>
      </c>
      <c r="E4" s="2" t="s">
        <v>5</v>
      </c>
      <c r="F4" s="1">
        <v>65</v>
      </c>
      <c r="G4" s="1">
        <v>3</v>
      </c>
      <c r="H4" s="2">
        <f t="shared" si="0"/>
        <v>3</v>
      </c>
      <c r="I4" s="3">
        <f t="shared" si="1"/>
        <v>3</v>
      </c>
      <c r="J4" s="3">
        <f t="shared" si="2"/>
        <v>5</v>
      </c>
      <c r="L4" s="3">
        <f t="shared" si="3"/>
        <v>1717</v>
      </c>
      <c r="M4" s="19" t="str">
        <f t="shared" si="4"/>
        <v>3&lt;5&lt;1717</v>
      </c>
      <c r="N4" s="42">
        <v>0.5</v>
      </c>
      <c r="O4" s="22">
        <v>0.5</v>
      </c>
      <c r="P4" s="13" t="s">
        <v>0</v>
      </c>
      <c r="Q4" s="22">
        <v>0.5</v>
      </c>
      <c r="R4" s="22">
        <v>0.5</v>
      </c>
      <c r="S4" s="47">
        <v>1</v>
      </c>
      <c r="T4" s="3">
        <f t="shared" si="5"/>
        <v>3</v>
      </c>
      <c r="U4" s="15" t="s">
        <v>60</v>
      </c>
      <c r="V4" s="2">
        <v>3</v>
      </c>
      <c r="W4" s="2">
        <v>26</v>
      </c>
    </row>
    <row r="5" spans="2:23" ht="18" customHeight="1">
      <c r="B5" s="1" t="s">
        <v>21</v>
      </c>
      <c r="C5" s="1" t="s">
        <v>7</v>
      </c>
      <c r="D5" s="1">
        <v>1538</v>
      </c>
      <c r="E5" s="2" t="s">
        <v>5</v>
      </c>
      <c r="F5" s="1">
        <v>39</v>
      </c>
      <c r="G5" s="1">
        <v>4</v>
      </c>
      <c r="H5" s="2">
        <f t="shared" si="0"/>
        <v>3</v>
      </c>
      <c r="I5" s="3">
        <f t="shared" si="1"/>
        <v>3</v>
      </c>
      <c r="J5" s="3">
        <f t="shared" si="2"/>
        <v>5</v>
      </c>
      <c r="L5" s="3">
        <f t="shared" si="3"/>
        <v>1718</v>
      </c>
      <c r="M5" s="19" t="str">
        <f t="shared" si="4"/>
        <v>3&lt;5&lt;1718</v>
      </c>
      <c r="N5" s="42">
        <v>0.5</v>
      </c>
      <c r="O5" s="46">
        <v>0</v>
      </c>
      <c r="P5" s="22">
        <v>0.5</v>
      </c>
      <c r="Q5" s="13" t="s">
        <v>0</v>
      </c>
      <c r="R5" s="46">
        <v>1</v>
      </c>
      <c r="S5" s="47">
        <v>1</v>
      </c>
      <c r="T5" s="2">
        <f t="shared" si="5"/>
        <v>3</v>
      </c>
      <c r="U5" s="15" t="s">
        <v>76</v>
      </c>
      <c r="V5" s="2">
        <v>4</v>
      </c>
      <c r="W5" s="2">
        <v>23</v>
      </c>
    </row>
    <row r="6" spans="2:23" ht="18" customHeight="1">
      <c r="B6" s="1" t="s">
        <v>94</v>
      </c>
      <c r="C6" s="1" t="s">
        <v>88</v>
      </c>
      <c r="D6" s="1">
        <v>1741</v>
      </c>
      <c r="E6" s="2" t="s">
        <v>5</v>
      </c>
      <c r="F6" s="1">
        <v>2</v>
      </c>
      <c r="G6" s="1">
        <v>5</v>
      </c>
      <c r="H6" s="2">
        <f t="shared" si="0"/>
        <v>1</v>
      </c>
      <c r="I6" s="3">
        <f t="shared" si="1"/>
        <v>1</v>
      </c>
      <c r="J6" s="3">
        <f t="shared" si="2"/>
        <v>5</v>
      </c>
      <c r="L6" s="3">
        <f t="shared" si="3"/>
        <v>1678</v>
      </c>
      <c r="M6" s="19" t="str">
        <f t="shared" si="4"/>
        <v>1&lt;5&lt;1678</v>
      </c>
      <c r="N6" s="42">
        <v>0.5</v>
      </c>
      <c r="O6" s="46">
        <v>0</v>
      </c>
      <c r="P6" s="22">
        <v>0.5</v>
      </c>
      <c r="Q6" s="46">
        <v>0</v>
      </c>
      <c r="R6" s="13" t="s">
        <v>0</v>
      </c>
      <c r="S6" s="47">
        <v>0</v>
      </c>
      <c r="T6" s="2">
        <f t="shared" si="5"/>
        <v>1</v>
      </c>
      <c r="U6" s="15" t="s">
        <v>95</v>
      </c>
      <c r="V6" s="2">
        <v>5</v>
      </c>
      <c r="W6" s="2">
        <v>21</v>
      </c>
    </row>
    <row r="7" spans="2:23" ht="18" customHeight="1" thickBot="1">
      <c r="B7" s="1" t="s">
        <v>30</v>
      </c>
      <c r="C7" s="1" t="s">
        <v>7</v>
      </c>
      <c r="D7" s="1">
        <v>1369</v>
      </c>
      <c r="E7" s="2" t="s">
        <v>5</v>
      </c>
      <c r="F7" s="1">
        <v>3</v>
      </c>
      <c r="G7" s="1">
        <v>6</v>
      </c>
      <c r="H7" s="2">
        <f t="shared" si="0"/>
        <v>1</v>
      </c>
      <c r="I7" s="3">
        <f t="shared" si="1"/>
        <v>1</v>
      </c>
      <c r="J7" s="3">
        <f t="shared" si="2"/>
        <v>5</v>
      </c>
      <c r="L7" s="3">
        <f t="shared" si="3"/>
        <v>1717</v>
      </c>
      <c r="M7" s="19" t="str">
        <f t="shared" si="4"/>
        <v>1&lt;5&lt;1717</v>
      </c>
      <c r="N7" s="37">
        <v>0</v>
      </c>
      <c r="O7" s="27">
        <v>0</v>
      </c>
      <c r="P7" s="27">
        <v>0</v>
      </c>
      <c r="Q7" s="27">
        <v>0</v>
      </c>
      <c r="R7" s="27">
        <v>1</v>
      </c>
      <c r="S7" s="14" t="s">
        <v>0</v>
      </c>
      <c r="T7" s="20">
        <f t="shared" si="5"/>
        <v>1</v>
      </c>
      <c r="U7" s="15" t="s">
        <v>67</v>
      </c>
      <c r="V7" s="21">
        <v>6</v>
      </c>
      <c r="W7" s="2">
        <v>20</v>
      </c>
    </row>
    <row r="8" spans="8:22" ht="18" customHeight="1">
      <c r="H8" s="4">
        <f>SUM(H2:H7)</f>
        <v>15</v>
      </c>
      <c r="I8" s="4">
        <f>SUM(I2:I7)</f>
        <v>15</v>
      </c>
      <c r="J8" s="4">
        <f>SUM(J2:J7)</f>
        <v>30</v>
      </c>
      <c r="T8" s="4">
        <f>SUM(T2:T7)</f>
        <v>15</v>
      </c>
      <c r="U8" s="4"/>
      <c r="V8" s="4">
        <f>SUM(V2:V7)</f>
        <v>21</v>
      </c>
    </row>
  </sheetData>
  <sheetProtection/>
  <conditionalFormatting sqref="Q2">
    <cfRule type="expression" priority="12" dxfId="0" stopIfTrue="1">
      <formula>(LEFT($C2,6)="BSV 63")</formula>
    </cfRule>
  </conditionalFormatting>
  <conditionalFormatting sqref="N5">
    <cfRule type="expression" priority="11" dxfId="0" stopIfTrue="1">
      <formula>(LEFT($C5,6)="BSV 63")</formula>
    </cfRule>
  </conditionalFormatting>
  <conditionalFormatting sqref="R2">
    <cfRule type="expression" priority="10" dxfId="0" stopIfTrue="1">
      <formula>(LEFT($C2,6)="BSV 63")</formula>
    </cfRule>
  </conditionalFormatting>
  <conditionalFormatting sqref="N6">
    <cfRule type="expression" priority="9" dxfId="0" stopIfTrue="1">
      <formula>(LEFT($C6,6)="BSV 63")</formula>
    </cfRule>
  </conditionalFormatting>
  <conditionalFormatting sqref="N4">
    <cfRule type="expression" priority="8" dxfId="0" stopIfTrue="1">
      <formula>(LEFT($C4,6)="BSV 63")</formula>
    </cfRule>
  </conditionalFormatting>
  <conditionalFormatting sqref="P2">
    <cfRule type="expression" priority="7" dxfId="0" stopIfTrue="1">
      <formula>(LEFT($C2,6)="BSV 63")</formula>
    </cfRule>
  </conditionalFormatting>
  <conditionalFormatting sqref="O4">
    <cfRule type="expression" priority="6" dxfId="0" stopIfTrue="1">
      <formula>(LEFT($C4,6)="BSV 63")</formula>
    </cfRule>
  </conditionalFormatting>
  <conditionalFormatting sqref="P3">
    <cfRule type="expression" priority="5" dxfId="0" stopIfTrue="1">
      <formula>(LEFT($C3,6)="BSV 63")</formula>
    </cfRule>
  </conditionalFormatting>
  <conditionalFormatting sqref="Q4">
    <cfRule type="expression" priority="4" dxfId="0" stopIfTrue="1">
      <formula>(LEFT($C4,6)="BSV 63")</formula>
    </cfRule>
  </conditionalFormatting>
  <conditionalFormatting sqref="R4">
    <cfRule type="expression" priority="3" dxfId="0" stopIfTrue="1">
      <formula>(LEFT($C4,6)="BSV 63")</formula>
    </cfRule>
  </conditionalFormatting>
  <conditionalFormatting sqref="P5">
    <cfRule type="expression" priority="2" dxfId="0" stopIfTrue="1">
      <formula>(LEFT($C5,6)="BSV 63")</formula>
    </cfRule>
  </conditionalFormatting>
  <conditionalFormatting sqref="P6">
    <cfRule type="expression" priority="1" dxfId="0" stopIfTrue="1">
      <formula>(LEFT($C6,6)="BSV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8" r:id="rId1"/>
  <headerFooter alignWithMargins="0">
    <oddHeader>&amp;C&amp;12Oktober-Schnellschach 2021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4">
    <pageSetUpPr fitToPage="1"/>
  </sheetPr>
  <dimension ref="B1:W8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19" width="3.8515625" style="1" customWidth="1"/>
    <col min="20" max="20" width="5.140625" style="1" bestFit="1" customWidth="1"/>
    <col min="21" max="21" width="8.421875" style="1" bestFit="1" customWidth="1"/>
    <col min="22" max="22" width="6.00390625" style="1" bestFit="1" customWidth="1"/>
    <col min="23" max="23" width="4.140625" style="1" bestFit="1" customWidth="1"/>
    <col min="24" max="16384" width="11.421875" style="1" customWidth="1"/>
  </cols>
  <sheetData>
    <row r="1" spans="2:23" s="8" customFormat="1" ht="18" customHeight="1" thickBot="1">
      <c r="B1" s="5">
        <v>44526</v>
      </c>
      <c r="C1" s="6" t="s">
        <v>1</v>
      </c>
      <c r="D1" s="16" t="s">
        <v>12</v>
      </c>
      <c r="E1" s="7" t="s">
        <v>5</v>
      </c>
      <c r="F1" s="16" t="s">
        <v>6</v>
      </c>
      <c r="G1" s="6"/>
      <c r="H1" s="7" t="s">
        <v>15</v>
      </c>
      <c r="I1" s="7" t="s">
        <v>13</v>
      </c>
      <c r="J1" s="7" t="s">
        <v>14</v>
      </c>
      <c r="K1" s="7"/>
      <c r="L1" s="7" t="s">
        <v>16</v>
      </c>
      <c r="M1" s="7" t="s">
        <v>17</v>
      </c>
      <c r="N1" s="61">
        <v>1</v>
      </c>
      <c r="O1" s="61">
        <v>2</v>
      </c>
      <c r="P1" s="61">
        <v>3</v>
      </c>
      <c r="Q1" s="61">
        <v>4</v>
      </c>
      <c r="R1" s="61">
        <v>5</v>
      </c>
      <c r="S1" s="61">
        <v>6</v>
      </c>
      <c r="T1" s="7" t="s">
        <v>3</v>
      </c>
      <c r="U1" s="7" t="s">
        <v>9</v>
      </c>
      <c r="V1" s="7" t="s">
        <v>2</v>
      </c>
      <c r="W1" s="7" t="s">
        <v>4</v>
      </c>
    </row>
    <row r="2" spans="2:23" ht="18" customHeight="1">
      <c r="B2" s="1" t="s">
        <v>22</v>
      </c>
      <c r="C2" s="1" t="s">
        <v>7</v>
      </c>
      <c r="D2" s="1">
        <v>1972</v>
      </c>
      <c r="E2" s="2" t="s">
        <v>5</v>
      </c>
      <c r="F2" s="1">
        <v>90</v>
      </c>
      <c r="G2" s="1">
        <v>1</v>
      </c>
      <c r="H2" s="2">
        <f aca="true" t="shared" si="0" ref="H2:H7">SUM(N2:S2)</f>
        <v>3.5</v>
      </c>
      <c r="I2" s="3">
        <f aca="true" t="shared" si="1" ref="I2:I7">GetRealePunkte(N2)+H2-H2</f>
        <v>3.5</v>
      </c>
      <c r="J2" s="3">
        <f aca="true" t="shared" si="2" ref="J2:J7">GetPartieCount(N2)+H2-H2</f>
        <v>5</v>
      </c>
      <c r="L2" s="3">
        <f aca="true" t="shared" si="3" ref="L2:L7">GetGekappteGegnerAvgSelo(N2)+H2-H2+D2-D2</f>
        <v>1721</v>
      </c>
      <c r="M2" s="19" t="str">
        <f aca="true" t="shared" si="4" ref="M2:M7">I2&amp;"&lt;"&amp;J2&amp;"&lt;"&amp;L2</f>
        <v>3,5&lt;5&lt;1721</v>
      </c>
      <c r="N2" s="12" t="s">
        <v>0</v>
      </c>
      <c r="O2" s="41">
        <v>0.5</v>
      </c>
      <c r="P2" s="24">
        <v>1</v>
      </c>
      <c r="Q2" s="24">
        <v>1</v>
      </c>
      <c r="R2" s="24">
        <v>0</v>
      </c>
      <c r="S2" s="25">
        <v>1</v>
      </c>
      <c r="T2" s="3">
        <f aca="true" t="shared" si="5" ref="T2:T7">SUM(N2:S2)</f>
        <v>3.5</v>
      </c>
      <c r="U2" s="15" t="s">
        <v>96</v>
      </c>
      <c r="V2" s="2">
        <v>1</v>
      </c>
      <c r="W2" s="2">
        <v>35</v>
      </c>
    </row>
    <row r="3" spans="2:23" ht="18" customHeight="1">
      <c r="B3" s="1" t="s">
        <v>29</v>
      </c>
      <c r="C3" s="1" t="s">
        <v>7</v>
      </c>
      <c r="D3" s="1">
        <v>2178</v>
      </c>
      <c r="E3" s="2" t="s">
        <v>5</v>
      </c>
      <c r="F3" s="1">
        <v>54</v>
      </c>
      <c r="G3" s="1">
        <v>2</v>
      </c>
      <c r="H3" s="2">
        <f t="shared" si="0"/>
        <v>3.5</v>
      </c>
      <c r="I3" s="3">
        <f t="shared" si="1"/>
        <v>3.5</v>
      </c>
      <c r="J3" s="3">
        <f t="shared" si="2"/>
        <v>5</v>
      </c>
      <c r="L3" s="3">
        <f t="shared" si="3"/>
        <v>1817</v>
      </c>
      <c r="M3" s="19" t="str">
        <f t="shared" si="4"/>
        <v>3,5&lt;5&lt;1817</v>
      </c>
      <c r="N3" s="42">
        <v>0.5</v>
      </c>
      <c r="O3" s="13" t="s">
        <v>0</v>
      </c>
      <c r="P3" s="46">
        <v>0</v>
      </c>
      <c r="Q3" s="46">
        <v>1</v>
      </c>
      <c r="R3" s="46">
        <v>1</v>
      </c>
      <c r="S3" s="47">
        <v>1</v>
      </c>
      <c r="T3" s="2">
        <f t="shared" si="5"/>
        <v>3.5</v>
      </c>
      <c r="U3" s="15" t="s">
        <v>97</v>
      </c>
      <c r="V3" s="2">
        <v>2</v>
      </c>
      <c r="W3" s="2">
        <v>30</v>
      </c>
    </row>
    <row r="4" spans="2:23" ht="18" customHeight="1">
      <c r="B4" s="1" t="s">
        <v>21</v>
      </c>
      <c r="C4" s="1" t="s">
        <v>7</v>
      </c>
      <c r="D4" s="1">
        <v>1567</v>
      </c>
      <c r="E4" s="2" t="s">
        <v>5</v>
      </c>
      <c r="F4" s="1">
        <v>40</v>
      </c>
      <c r="G4" s="1">
        <v>3</v>
      </c>
      <c r="H4" s="2">
        <f t="shared" si="0"/>
        <v>3</v>
      </c>
      <c r="I4" s="3">
        <f t="shared" si="1"/>
        <v>3</v>
      </c>
      <c r="J4" s="3">
        <f t="shared" si="2"/>
        <v>5</v>
      </c>
      <c r="L4" s="3">
        <f t="shared" si="3"/>
        <v>1717</v>
      </c>
      <c r="M4" s="19" t="str">
        <f t="shared" si="4"/>
        <v>3&lt;5&lt;1717</v>
      </c>
      <c r="N4" s="36">
        <v>0</v>
      </c>
      <c r="O4" s="46">
        <v>1</v>
      </c>
      <c r="P4" s="13" t="s">
        <v>0</v>
      </c>
      <c r="Q4" s="46">
        <v>0</v>
      </c>
      <c r="R4" s="46">
        <v>1</v>
      </c>
      <c r="S4" s="47">
        <v>1</v>
      </c>
      <c r="T4" s="3">
        <f t="shared" si="5"/>
        <v>3</v>
      </c>
      <c r="U4" s="15" t="s">
        <v>46</v>
      </c>
      <c r="V4" s="2">
        <v>3</v>
      </c>
      <c r="W4" s="2">
        <v>26</v>
      </c>
    </row>
    <row r="5" spans="2:23" ht="18" customHeight="1">
      <c r="B5" s="1" t="s">
        <v>19</v>
      </c>
      <c r="C5" s="1" t="s">
        <v>7</v>
      </c>
      <c r="D5" s="1">
        <v>1709</v>
      </c>
      <c r="E5" s="2" t="s">
        <v>5</v>
      </c>
      <c r="F5" s="1">
        <v>66</v>
      </c>
      <c r="G5" s="1">
        <v>4</v>
      </c>
      <c r="H5" s="2">
        <f t="shared" si="0"/>
        <v>2.5</v>
      </c>
      <c r="I5" s="3">
        <f t="shared" si="1"/>
        <v>2.5</v>
      </c>
      <c r="J5" s="3">
        <f t="shared" si="2"/>
        <v>5</v>
      </c>
      <c r="L5" s="3">
        <f t="shared" si="3"/>
        <v>1718</v>
      </c>
      <c r="M5" s="19" t="str">
        <f t="shared" si="4"/>
        <v>2,5&lt;5&lt;1718</v>
      </c>
      <c r="N5" s="36">
        <v>0</v>
      </c>
      <c r="O5" s="46">
        <v>0</v>
      </c>
      <c r="P5" s="46">
        <v>1</v>
      </c>
      <c r="Q5" s="13" t="s">
        <v>0</v>
      </c>
      <c r="R5" s="22">
        <v>0.5</v>
      </c>
      <c r="S5" s="47">
        <v>1</v>
      </c>
      <c r="T5" s="2">
        <f t="shared" si="5"/>
        <v>2.5</v>
      </c>
      <c r="U5" s="15" t="s">
        <v>47</v>
      </c>
      <c r="V5" s="2">
        <v>4</v>
      </c>
      <c r="W5" s="2">
        <v>23</v>
      </c>
    </row>
    <row r="6" spans="2:23" ht="18" customHeight="1">
      <c r="B6" s="1" t="s">
        <v>30</v>
      </c>
      <c r="C6" s="1" t="s">
        <v>7</v>
      </c>
      <c r="D6" s="1">
        <v>1375</v>
      </c>
      <c r="E6" s="2" t="s">
        <v>5</v>
      </c>
      <c r="F6" s="1">
        <v>4</v>
      </c>
      <c r="G6" s="1">
        <v>5</v>
      </c>
      <c r="H6" s="2">
        <f t="shared" si="0"/>
        <v>1.5</v>
      </c>
      <c r="I6" s="3">
        <f t="shared" si="1"/>
        <v>1.5</v>
      </c>
      <c r="J6" s="3">
        <f t="shared" si="2"/>
        <v>5</v>
      </c>
      <c r="L6" s="3">
        <f t="shared" si="3"/>
        <v>1678</v>
      </c>
      <c r="M6" s="19" t="str">
        <f t="shared" si="4"/>
        <v>1,5&lt;5&lt;1678</v>
      </c>
      <c r="N6" s="36">
        <v>1</v>
      </c>
      <c r="O6" s="46">
        <v>0</v>
      </c>
      <c r="P6" s="46">
        <v>0</v>
      </c>
      <c r="Q6" s="22">
        <v>0.5</v>
      </c>
      <c r="R6" s="13" t="s">
        <v>0</v>
      </c>
      <c r="S6" s="47">
        <v>0</v>
      </c>
      <c r="T6" s="2">
        <f t="shared" si="5"/>
        <v>1.5</v>
      </c>
      <c r="U6" s="15" t="s">
        <v>47</v>
      </c>
      <c r="V6" s="2">
        <v>5</v>
      </c>
      <c r="W6" s="2">
        <v>21</v>
      </c>
    </row>
    <row r="7" spans="2:23" ht="18" customHeight="1" thickBot="1">
      <c r="B7" s="1" t="s">
        <v>20</v>
      </c>
      <c r="C7" s="1" t="s">
        <v>7</v>
      </c>
      <c r="D7" s="1">
        <v>1566</v>
      </c>
      <c r="E7" s="2" t="s">
        <v>5</v>
      </c>
      <c r="F7" s="1">
        <v>42</v>
      </c>
      <c r="G7" s="1">
        <v>6</v>
      </c>
      <c r="H7" s="2">
        <f t="shared" si="0"/>
        <v>1</v>
      </c>
      <c r="I7" s="3">
        <f t="shared" si="1"/>
        <v>1</v>
      </c>
      <c r="J7" s="3">
        <f t="shared" si="2"/>
        <v>5</v>
      </c>
      <c r="L7" s="3">
        <f t="shared" si="3"/>
        <v>1717</v>
      </c>
      <c r="M7" s="19" t="str">
        <f t="shared" si="4"/>
        <v>1&lt;5&lt;1717</v>
      </c>
      <c r="N7" s="37">
        <v>0</v>
      </c>
      <c r="O7" s="27">
        <v>0</v>
      </c>
      <c r="P7" s="27">
        <v>0</v>
      </c>
      <c r="Q7" s="27">
        <v>0</v>
      </c>
      <c r="R7" s="27">
        <v>1</v>
      </c>
      <c r="S7" s="14" t="s">
        <v>0</v>
      </c>
      <c r="T7" s="20">
        <f t="shared" si="5"/>
        <v>1</v>
      </c>
      <c r="U7" s="15" t="s">
        <v>62</v>
      </c>
      <c r="V7" s="21">
        <v>6</v>
      </c>
      <c r="W7" s="2">
        <v>20</v>
      </c>
    </row>
    <row r="8" spans="8:22" ht="18" customHeight="1">
      <c r="H8" s="4">
        <f>SUM(H2:H7)</f>
        <v>15</v>
      </c>
      <c r="I8" s="4">
        <f>SUM(I2:I7)</f>
        <v>15</v>
      </c>
      <c r="J8" s="4">
        <f>SUM(J2:J7)</f>
        <v>30</v>
      </c>
      <c r="T8" s="4">
        <f>SUM(T2:T7)</f>
        <v>15</v>
      </c>
      <c r="U8" s="4"/>
      <c r="V8" s="4">
        <f>SUM(V2:V7)</f>
        <v>21</v>
      </c>
    </row>
  </sheetData>
  <sheetProtection/>
  <conditionalFormatting sqref="O2">
    <cfRule type="expression" priority="4" dxfId="0" stopIfTrue="1">
      <formula>(LEFT($C2,6)="BSV 63")</formula>
    </cfRule>
  </conditionalFormatting>
  <conditionalFormatting sqref="N3">
    <cfRule type="expression" priority="3" dxfId="0" stopIfTrue="1">
      <formula>(LEFT($C3,6)="BSV 63")</formula>
    </cfRule>
  </conditionalFormatting>
  <conditionalFormatting sqref="Q6">
    <cfRule type="expression" priority="2" dxfId="0" stopIfTrue="1">
      <formula>(LEFT($C6,6)="BSV 63")</formula>
    </cfRule>
  </conditionalFormatting>
  <conditionalFormatting sqref="R5">
    <cfRule type="expression" priority="1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9" r:id="rId1"/>
  <headerFooter alignWithMargins="0">
    <oddHeader>&amp;C&amp;12November-Schnellschach 2021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35">
    <pageSetUpPr fitToPage="1"/>
  </sheetPr>
  <dimension ref="B1:W8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19" width="3.8515625" style="1" customWidth="1"/>
    <col min="20" max="20" width="5.140625" style="1" bestFit="1" customWidth="1"/>
    <col min="21" max="21" width="8.421875" style="1" bestFit="1" customWidth="1"/>
    <col min="22" max="22" width="6.00390625" style="1" bestFit="1" customWidth="1"/>
    <col min="23" max="23" width="4.140625" style="1" bestFit="1" customWidth="1"/>
    <col min="24" max="16384" width="11.421875" style="1" customWidth="1"/>
  </cols>
  <sheetData>
    <row r="1" spans="2:23" s="8" customFormat="1" ht="18" customHeight="1" thickBot="1">
      <c r="B1" s="5">
        <v>44547</v>
      </c>
      <c r="C1" s="6" t="s">
        <v>1</v>
      </c>
      <c r="D1" s="16" t="s">
        <v>12</v>
      </c>
      <c r="E1" s="7" t="s">
        <v>5</v>
      </c>
      <c r="F1" s="16" t="s">
        <v>6</v>
      </c>
      <c r="G1" s="6"/>
      <c r="H1" s="7" t="s">
        <v>15</v>
      </c>
      <c r="I1" s="7" t="s">
        <v>13</v>
      </c>
      <c r="J1" s="7" t="s">
        <v>14</v>
      </c>
      <c r="K1" s="7"/>
      <c r="L1" s="7" t="s">
        <v>16</v>
      </c>
      <c r="M1" s="7" t="s">
        <v>17</v>
      </c>
      <c r="N1" s="61">
        <v>1</v>
      </c>
      <c r="O1" s="61">
        <v>2</v>
      </c>
      <c r="P1" s="61">
        <v>3</v>
      </c>
      <c r="Q1" s="61">
        <v>4</v>
      </c>
      <c r="R1" s="61">
        <v>5</v>
      </c>
      <c r="S1" s="61">
        <v>6</v>
      </c>
      <c r="T1" s="7" t="s">
        <v>3</v>
      </c>
      <c r="U1" s="7" t="s">
        <v>9</v>
      </c>
      <c r="V1" s="7" t="s">
        <v>2</v>
      </c>
      <c r="W1" s="7" t="s">
        <v>4</v>
      </c>
    </row>
    <row r="2" spans="2:23" ht="18" customHeight="1">
      <c r="B2" s="1" t="s">
        <v>22</v>
      </c>
      <c r="C2" s="1" t="s">
        <v>7</v>
      </c>
      <c r="D2" s="1">
        <v>1966</v>
      </c>
      <c r="E2" s="2" t="s">
        <v>5</v>
      </c>
      <c r="F2" s="1">
        <v>91</v>
      </c>
      <c r="G2" s="1">
        <v>1</v>
      </c>
      <c r="H2" s="2">
        <f aca="true" t="shared" si="0" ref="H2:H7">SUM(N2:S2)</f>
        <v>4</v>
      </c>
      <c r="I2" s="3">
        <f aca="true" t="shared" si="1" ref="I2:I7">GetRealePunkte(N2)+H2-H2</f>
        <v>4</v>
      </c>
      <c r="J2" s="3">
        <f aca="true" t="shared" si="2" ref="J2:J7">GetPartieCount(N2)+H2-H2</f>
        <v>5</v>
      </c>
      <c r="L2" s="3">
        <f aca="true" t="shared" si="3" ref="L2:L7">GetGekappteGegnerAvgSelo(N2)+H2-H2+D2-D2</f>
        <v>1806</v>
      </c>
      <c r="M2" s="19" t="str">
        <f aca="true" t="shared" si="4" ref="M2:M7">I2&amp;"&lt;"&amp;J2&amp;"&lt;"&amp;L2</f>
        <v>4&lt;5&lt;1806</v>
      </c>
      <c r="N2" s="12" t="s">
        <v>0</v>
      </c>
      <c r="O2" s="41">
        <v>0.5</v>
      </c>
      <c r="P2" s="24">
        <v>1</v>
      </c>
      <c r="Q2" s="24">
        <v>1</v>
      </c>
      <c r="R2" s="24">
        <v>1</v>
      </c>
      <c r="S2" s="71">
        <v>0.5</v>
      </c>
      <c r="T2" s="3">
        <f aca="true" t="shared" si="5" ref="T2:T7">SUM(N2:S2)</f>
        <v>4</v>
      </c>
      <c r="U2" s="15" t="s">
        <v>75</v>
      </c>
      <c r="V2" s="2">
        <v>1</v>
      </c>
      <c r="W2" s="2">
        <v>35</v>
      </c>
    </row>
    <row r="3" spans="2:23" ht="18" customHeight="1">
      <c r="B3" s="1" t="s">
        <v>29</v>
      </c>
      <c r="C3" s="1" t="s">
        <v>7</v>
      </c>
      <c r="D3" s="1">
        <v>2160</v>
      </c>
      <c r="E3" s="2" t="s">
        <v>5</v>
      </c>
      <c r="F3" s="1">
        <v>55</v>
      </c>
      <c r="G3" s="1">
        <v>2</v>
      </c>
      <c r="H3" s="2">
        <f t="shared" si="0"/>
        <v>3.5</v>
      </c>
      <c r="I3" s="3">
        <f t="shared" si="1"/>
        <v>3.5</v>
      </c>
      <c r="J3" s="3">
        <f t="shared" si="2"/>
        <v>5</v>
      </c>
      <c r="L3" s="3">
        <f t="shared" si="3"/>
        <v>1850</v>
      </c>
      <c r="M3" s="19" t="str">
        <f t="shared" si="4"/>
        <v>3,5&lt;5&lt;1850</v>
      </c>
      <c r="N3" s="42">
        <v>0.5</v>
      </c>
      <c r="O3" s="13" t="s">
        <v>0</v>
      </c>
      <c r="P3" s="46">
        <v>0</v>
      </c>
      <c r="Q3" s="46">
        <v>1</v>
      </c>
      <c r="R3" s="46">
        <v>1</v>
      </c>
      <c r="S3" s="47">
        <v>1</v>
      </c>
      <c r="T3" s="2">
        <f t="shared" si="5"/>
        <v>3.5</v>
      </c>
      <c r="U3" s="15" t="s">
        <v>60</v>
      </c>
      <c r="V3" s="2">
        <v>2</v>
      </c>
      <c r="W3" s="2">
        <v>30</v>
      </c>
    </row>
    <row r="4" spans="2:23" ht="18" customHeight="1">
      <c r="B4" s="1" t="s">
        <v>19</v>
      </c>
      <c r="C4" s="1" t="s">
        <v>7</v>
      </c>
      <c r="D4" s="1">
        <v>1709</v>
      </c>
      <c r="E4" s="2" t="s">
        <v>5</v>
      </c>
      <c r="F4" s="1">
        <v>67</v>
      </c>
      <c r="G4" s="1">
        <v>3</v>
      </c>
      <c r="H4" s="2">
        <f t="shared" si="0"/>
        <v>3</v>
      </c>
      <c r="I4" s="3">
        <f t="shared" si="1"/>
        <v>3</v>
      </c>
      <c r="J4" s="3">
        <f t="shared" si="2"/>
        <v>5</v>
      </c>
      <c r="L4" s="3">
        <f t="shared" si="3"/>
        <v>1812</v>
      </c>
      <c r="M4" s="19" t="str">
        <f t="shared" si="4"/>
        <v>3&lt;5&lt;1812</v>
      </c>
      <c r="N4" s="36">
        <v>0</v>
      </c>
      <c r="O4" s="46">
        <v>1</v>
      </c>
      <c r="P4" s="13" t="s">
        <v>0</v>
      </c>
      <c r="Q4" s="46">
        <v>0</v>
      </c>
      <c r="R4" s="46">
        <v>1</v>
      </c>
      <c r="S4" s="47">
        <v>1</v>
      </c>
      <c r="T4" s="3">
        <f t="shared" si="5"/>
        <v>3</v>
      </c>
      <c r="U4" s="15" t="s">
        <v>69</v>
      </c>
      <c r="V4" s="2">
        <v>3</v>
      </c>
      <c r="W4" s="2">
        <v>26</v>
      </c>
    </row>
    <row r="5" spans="2:23" ht="18" customHeight="1">
      <c r="B5" s="1" t="s">
        <v>27</v>
      </c>
      <c r="C5" s="1" t="s">
        <v>7</v>
      </c>
      <c r="D5" s="1">
        <v>2003</v>
      </c>
      <c r="E5" s="2" t="s">
        <v>5</v>
      </c>
      <c r="F5" s="1">
        <v>57</v>
      </c>
      <c r="G5" s="1">
        <v>4</v>
      </c>
      <c r="H5" s="2">
        <f t="shared" si="0"/>
        <v>3</v>
      </c>
      <c r="I5" s="3">
        <f t="shared" si="1"/>
        <v>3</v>
      </c>
      <c r="J5" s="3">
        <f t="shared" si="2"/>
        <v>5</v>
      </c>
      <c r="L5" s="3">
        <f t="shared" si="3"/>
        <v>1808</v>
      </c>
      <c r="M5" s="19" t="str">
        <f t="shared" si="4"/>
        <v>3&lt;5&lt;1808</v>
      </c>
      <c r="N5" s="36">
        <v>0</v>
      </c>
      <c r="O5" s="46">
        <v>0</v>
      </c>
      <c r="P5" s="46">
        <v>1</v>
      </c>
      <c r="Q5" s="13" t="s">
        <v>0</v>
      </c>
      <c r="R5" s="46">
        <v>1</v>
      </c>
      <c r="S5" s="47">
        <v>1</v>
      </c>
      <c r="T5" s="2">
        <f t="shared" si="5"/>
        <v>3</v>
      </c>
      <c r="U5" s="15" t="s">
        <v>61</v>
      </c>
      <c r="V5" s="2">
        <v>4</v>
      </c>
      <c r="W5" s="2">
        <v>23</v>
      </c>
    </row>
    <row r="6" spans="2:23" ht="18" customHeight="1">
      <c r="B6" s="1" t="s">
        <v>21</v>
      </c>
      <c r="C6" s="1" t="s">
        <v>7</v>
      </c>
      <c r="D6" s="1">
        <v>1592</v>
      </c>
      <c r="E6" s="2" t="s">
        <v>5</v>
      </c>
      <c r="F6" s="1">
        <v>41</v>
      </c>
      <c r="G6" s="1">
        <v>5</v>
      </c>
      <c r="H6" s="2">
        <f t="shared" si="0"/>
        <v>1</v>
      </c>
      <c r="I6" s="3">
        <f t="shared" si="1"/>
        <v>1</v>
      </c>
      <c r="J6" s="3">
        <f t="shared" si="2"/>
        <v>5</v>
      </c>
      <c r="L6" s="3">
        <f t="shared" si="3"/>
        <v>1810</v>
      </c>
      <c r="M6" s="19" t="str">
        <f t="shared" si="4"/>
        <v>1&lt;5&lt;1810</v>
      </c>
      <c r="N6" s="36">
        <v>0</v>
      </c>
      <c r="O6" s="46">
        <v>0</v>
      </c>
      <c r="P6" s="46">
        <v>0</v>
      </c>
      <c r="Q6" s="46">
        <v>0</v>
      </c>
      <c r="R6" s="13" t="s">
        <v>0</v>
      </c>
      <c r="S6" s="47">
        <v>1</v>
      </c>
      <c r="T6" s="2">
        <f t="shared" si="5"/>
        <v>1</v>
      </c>
      <c r="U6" s="15" t="s">
        <v>98</v>
      </c>
      <c r="V6" s="2">
        <v>5</v>
      </c>
      <c r="W6" s="2">
        <v>21</v>
      </c>
    </row>
    <row r="7" spans="2:23" ht="18" customHeight="1" thickBot="1">
      <c r="B7" s="1" t="s">
        <v>30</v>
      </c>
      <c r="C7" s="1" t="s">
        <v>7</v>
      </c>
      <c r="D7" s="1">
        <v>1389</v>
      </c>
      <c r="E7" s="2" t="s">
        <v>5</v>
      </c>
      <c r="F7" s="1">
        <v>5</v>
      </c>
      <c r="G7" s="1">
        <v>6</v>
      </c>
      <c r="H7" s="2">
        <f t="shared" si="0"/>
        <v>0.5</v>
      </c>
      <c r="I7" s="3">
        <f t="shared" si="1"/>
        <v>0.5</v>
      </c>
      <c r="J7" s="3">
        <f t="shared" si="2"/>
        <v>5</v>
      </c>
      <c r="L7" s="3">
        <f t="shared" si="3"/>
        <v>1734</v>
      </c>
      <c r="M7" s="19" t="str">
        <f t="shared" si="4"/>
        <v>0,5&lt;5&lt;1734</v>
      </c>
      <c r="N7" s="72">
        <v>0.5</v>
      </c>
      <c r="O7" s="27">
        <v>0</v>
      </c>
      <c r="P7" s="27">
        <v>0</v>
      </c>
      <c r="Q7" s="27">
        <v>0</v>
      </c>
      <c r="R7" s="27">
        <v>0</v>
      </c>
      <c r="S7" s="14" t="s">
        <v>0</v>
      </c>
      <c r="T7" s="20">
        <f t="shared" si="5"/>
        <v>0.5</v>
      </c>
      <c r="U7" s="15" t="s">
        <v>77</v>
      </c>
      <c r="V7" s="21">
        <v>6</v>
      </c>
      <c r="W7" s="2">
        <v>20</v>
      </c>
    </row>
    <row r="8" spans="8:22" ht="18" customHeight="1">
      <c r="H8" s="4">
        <f>SUM(H2:H7)</f>
        <v>15</v>
      </c>
      <c r="I8" s="4">
        <f>SUM(I2:I7)</f>
        <v>15</v>
      </c>
      <c r="J8" s="4">
        <f>SUM(J2:J7)</f>
        <v>30</v>
      </c>
      <c r="T8" s="4">
        <f>SUM(T2:T7)</f>
        <v>15</v>
      </c>
      <c r="U8" s="4"/>
      <c r="V8" s="4">
        <f>SUM(V2:V7)</f>
        <v>21</v>
      </c>
    </row>
  </sheetData>
  <sheetProtection/>
  <conditionalFormatting sqref="O2">
    <cfRule type="expression" priority="6" dxfId="0" stopIfTrue="1">
      <formula>(LEFT($C2,6)="BSV 63")</formula>
    </cfRule>
  </conditionalFormatting>
  <conditionalFormatting sqref="N3">
    <cfRule type="expression" priority="5" dxfId="0" stopIfTrue="1">
      <formula>(LEFT($C3,6)="BSV 63")</formula>
    </cfRule>
  </conditionalFormatting>
  <conditionalFormatting sqref="S2">
    <cfRule type="expression" priority="2" dxfId="0" stopIfTrue="1">
      <formula>(LEFT($C2,6)="BSV 63")</formula>
    </cfRule>
  </conditionalFormatting>
  <conditionalFormatting sqref="N7">
    <cfRule type="expression" priority="1" dxfId="0" stopIfTrue="1">
      <formula>(LEFT($C7,6)="BSV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9" r:id="rId1"/>
  <headerFooter alignWithMargins="0">
    <oddHeader>&amp;C&amp;12Dezember-Schnellschach 2021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B1:Y11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0.8515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1" width="3.8515625" style="1" customWidth="1"/>
    <col min="22" max="22" width="5.140625" style="1" bestFit="1" customWidth="1"/>
    <col min="23" max="23" width="8.421875" style="1" bestFit="1" customWidth="1"/>
    <col min="24" max="24" width="6.00390625" style="1" bestFit="1" customWidth="1"/>
    <col min="25" max="25" width="4.140625" style="1" bestFit="1" customWidth="1"/>
    <col min="26" max="16384" width="11.421875" style="1" customWidth="1"/>
  </cols>
  <sheetData>
    <row r="1" spans="2:25" s="8" customFormat="1" ht="18" customHeight="1" thickBot="1">
      <c r="B1" s="5">
        <v>44225</v>
      </c>
      <c r="C1" s="6" t="s">
        <v>1</v>
      </c>
      <c r="D1" s="16" t="s">
        <v>12</v>
      </c>
      <c r="E1" s="7" t="s">
        <v>5</v>
      </c>
      <c r="F1" s="16" t="s">
        <v>6</v>
      </c>
      <c r="G1" s="6"/>
      <c r="H1" s="7" t="s">
        <v>15</v>
      </c>
      <c r="I1" s="7" t="s">
        <v>13</v>
      </c>
      <c r="J1" s="7" t="s">
        <v>14</v>
      </c>
      <c r="K1" s="7" t="s">
        <v>12</v>
      </c>
      <c r="L1" s="7" t="s">
        <v>16</v>
      </c>
      <c r="M1" s="7" t="s">
        <v>17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 t="s">
        <v>3</v>
      </c>
      <c r="W1" s="7" t="s">
        <v>9</v>
      </c>
      <c r="X1" s="7" t="s">
        <v>2</v>
      </c>
      <c r="Y1" s="7" t="s">
        <v>4</v>
      </c>
    </row>
    <row r="2" spans="2:25" ht="18" customHeight="1">
      <c r="B2" s="1" t="s">
        <v>18</v>
      </c>
      <c r="C2" s="1" t="s">
        <v>7</v>
      </c>
      <c r="D2" s="1">
        <v>1898</v>
      </c>
      <c r="E2" s="2" t="s">
        <v>5</v>
      </c>
      <c r="F2" s="1">
        <v>94</v>
      </c>
      <c r="G2" s="1">
        <v>1</v>
      </c>
      <c r="H2" s="2">
        <f aca="true" t="shared" si="0" ref="H2:H8">SUM(N2:U2)</f>
        <v>5</v>
      </c>
      <c r="I2" s="3">
        <f aca="true" t="shared" si="1" ref="I2:I9">GetRealePunkte(N2)+H2-H2</f>
        <v>5</v>
      </c>
      <c r="J2" s="3">
        <f aca="true" t="shared" si="2" ref="J2:J9">GetPartieCount(N2)+H2-H2</f>
        <v>6</v>
      </c>
      <c r="K2" s="1">
        <v>1898</v>
      </c>
      <c r="L2" s="3">
        <f aca="true" t="shared" si="3" ref="L2:L9">GetGekappteGegnerAvgSelo(N2)+H2-H2+K2-K2</f>
        <v>1696</v>
      </c>
      <c r="M2" s="19" t="str">
        <f aca="true" t="shared" si="4" ref="M2:M9">I2&amp;"&lt;"&amp;J2&amp;"&lt;"&amp;L2</f>
        <v>5&lt;6&lt;1696</v>
      </c>
      <c r="N2" s="12" t="s">
        <v>0</v>
      </c>
      <c r="O2" s="41">
        <v>0.5</v>
      </c>
      <c r="P2" s="24">
        <v>1</v>
      </c>
      <c r="Q2" s="41">
        <v>0.5</v>
      </c>
      <c r="R2" s="24">
        <v>1</v>
      </c>
      <c r="S2" s="39"/>
      <c r="T2" s="24">
        <v>1</v>
      </c>
      <c r="U2" s="25">
        <v>1</v>
      </c>
      <c r="V2" s="3">
        <f aca="true" t="shared" si="5" ref="V2:V9">SUM(N2:U2)</f>
        <v>5</v>
      </c>
      <c r="W2" s="15" t="s">
        <v>36</v>
      </c>
      <c r="X2" s="2">
        <v>1</v>
      </c>
      <c r="Y2" s="2">
        <v>35</v>
      </c>
    </row>
    <row r="3" spans="2:25" ht="18" customHeight="1">
      <c r="B3" s="1" t="s">
        <v>10</v>
      </c>
      <c r="C3" s="1" t="s">
        <v>7</v>
      </c>
      <c r="D3" s="1">
        <v>1797</v>
      </c>
      <c r="E3" s="2" t="s">
        <v>5</v>
      </c>
      <c r="F3" s="1">
        <v>53</v>
      </c>
      <c r="G3" s="1">
        <v>2</v>
      </c>
      <c r="H3" s="2">
        <f t="shared" si="0"/>
        <v>4</v>
      </c>
      <c r="I3" s="3">
        <f t="shared" si="1"/>
        <v>4</v>
      </c>
      <c r="J3" s="3">
        <f t="shared" si="2"/>
        <v>6</v>
      </c>
      <c r="K3" s="1">
        <v>1797</v>
      </c>
      <c r="L3" s="3">
        <f t="shared" si="3"/>
        <v>1810</v>
      </c>
      <c r="M3" s="19" t="str">
        <f>I3&amp;"&lt;"&amp;J3&amp;"&lt;"&amp;L3</f>
        <v>4&lt;6&lt;1810</v>
      </c>
      <c r="N3" s="42">
        <v>0.5</v>
      </c>
      <c r="O3" s="13" t="s">
        <v>0</v>
      </c>
      <c r="P3" s="23">
        <v>1</v>
      </c>
      <c r="Q3" s="23">
        <v>1</v>
      </c>
      <c r="R3" s="22">
        <v>0.5</v>
      </c>
      <c r="S3" s="22">
        <v>0.5</v>
      </c>
      <c r="T3" s="22">
        <v>0.5</v>
      </c>
      <c r="U3" s="43"/>
      <c r="V3" s="3">
        <f t="shared" si="5"/>
        <v>4</v>
      </c>
      <c r="W3" s="15" t="s">
        <v>37</v>
      </c>
      <c r="X3" s="2">
        <v>2</v>
      </c>
      <c r="Y3" s="2">
        <v>30</v>
      </c>
    </row>
    <row r="4" spans="2:25" ht="18" customHeight="1">
      <c r="B4" s="1" t="s">
        <v>22</v>
      </c>
      <c r="C4" s="1" t="s">
        <v>7</v>
      </c>
      <c r="D4" s="1">
        <v>1994</v>
      </c>
      <c r="E4" s="1" t="s">
        <v>5</v>
      </c>
      <c r="F4" s="1">
        <v>82</v>
      </c>
      <c r="G4" s="1">
        <v>3</v>
      </c>
      <c r="H4" s="2">
        <f t="shared" si="0"/>
        <v>3.5</v>
      </c>
      <c r="I4" s="3">
        <f t="shared" si="1"/>
        <v>3.5</v>
      </c>
      <c r="J4" s="3">
        <f t="shared" si="2"/>
        <v>6</v>
      </c>
      <c r="K4" s="1">
        <v>1994</v>
      </c>
      <c r="L4" s="3">
        <f t="shared" si="3"/>
        <v>1590</v>
      </c>
      <c r="M4" s="19" t="str">
        <f t="shared" si="4"/>
        <v>3,5&lt;6&lt;1590</v>
      </c>
      <c r="N4" s="36">
        <v>0</v>
      </c>
      <c r="O4" s="23">
        <v>0</v>
      </c>
      <c r="P4" s="13" t="s">
        <v>0</v>
      </c>
      <c r="Q4" s="22">
        <v>0.5</v>
      </c>
      <c r="R4" s="40"/>
      <c r="S4" s="23">
        <v>1</v>
      </c>
      <c r="T4" s="23">
        <v>1</v>
      </c>
      <c r="U4" s="26">
        <v>1</v>
      </c>
      <c r="V4" s="2">
        <f t="shared" si="5"/>
        <v>3.5</v>
      </c>
      <c r="W4" s="15" t="s">
        <v>38</v>
      </c>
      <c r="X4" s="2">
        <v>3</v>
      </c>
      <c r="Y4" s="2">
        <v>26</v>
      </c>
    </row>
    <row r="5" spans="2:25" ht="18" customHeight="1">
      <c r="B5" s="1" t="s">
        <v>19</v>
      </c>
      <c r="C5" s="1" t="s">
        <v>7</v>
      </c>
      <c r="D5" s="1">
        <v>1828</v>
      </c>
      <c r="E5" s="2" t="s">
        <v>5</v>
      </c>
      <c r="F5" s="1">
        <v>57</v>
      </c>
      <c r="G5" s="1">
        <v>4</v>
      </c>
      <c r="H5" s="2">
        <f t="shared" si="0"/>
        <v>3</v>
      </c>
      <c r="I5" s="3">
        <f t="shared" si="1"/>
        <v>3</v>
      </c>
      <c r="J5" s="3">
        <f t="shared" si="2"/>
        <v>6</v>
      </c>
      <c r="K5" s="1">
        <v>1828</v>
      </c>
      <c r="L5" s="3">
        <f t="shared" si="3"/>
        <v>1650</v>
      </c>
      <c r="M5" s="19" t="str">
        <f>I5&amp;"&lt;"&amp;J5&amp;"&lt;"&amp;L5</f>
        <v>3&lt;6&lt;1650</v>
      </c>
      <c r="N5" s="42">
        <v>0.5</v>
      </c>
      <c r="O5" s="23">
        <v>0</v>
      </c>
      <c r="P5" s="22">
        <v>0.5</v>
      </c>
      <c r="Q5" s="13" t="s">
        <v>0</v>
      </c>
      <c r="R5" s="22">
        <v>0.5</v>
      </c>
      <c r="S5" s="22">
        <v>0.5</v>
      </c>
      <c r="T5" s="40"/>
      <c r="U5" s="26">
        <v>1</v>
      </c>
      <c r="V5" s="2">
        <f t="shared" si="5"/>
        <v>3</v>
      </c>
      <c r="W5" s="15" t="s">
        <v>39</v>
      </c>
      <c r="X5" s="2">
        <v>4</v>
      </c>
      <c r="Y5" s="2">
        <v>23</v>
      </c>
    </row>
    <row r="6" spans="2:25" ht="18" customHeight="1">
      <c r="B6" s="1" t="s">
        <v>20</v>
      </c>
      <c r="C6" s="1" t="s">
        <v>7</v>
      </c>
      <c r="D6" s="1">
        <v>1559</v>
      </c>
      <c r="E6" s="2" t="s">
        <v>5</v>
      </c>
      <c r="F6" s="1">
        <v>36</v>
      </c>
      <c r="G6" s="1">
        <v>5</v>
      </c>
      <c r="H6" s="2">
        <f t="shared" si="0"/>
        <v>2.5</v>
      </c>
      <c r="I6" s="3">
        <f t="shared" si="1"/>
        <v>2.5</v>
      </c>
      <c r="J6" s="3">
        <f t="shared" si="2"/>
        <v>6</v>
      </c>
      <c r="K6" s="1">
        <v>1559</v>
      </c>
      <c r="L6" s="3">
        <f t="shared" si="3"/>
        <v>1462</v>
      </c>
      <c r="M6" s="19" t="str">
        <f t="shared" si="4"/>
        <v>2,5&lt;6&lt;1462</v>
      </c>
      <c r="N6" s="36">
        <v>0</v>
      </c>
      <c r="O6" s="22">
        <v>0.5</v>
      </c>
      <c r="P6" s="40"/>
      <c r="Q6" s="22">
        <v>0.5</v>
      </c>
      <c r="R6" s="13" t="s">
        <v>0</v>
      </c>
      <c r="S6" s="22">
        <v>0.5</v>
      </c>
      <c r="T6" s="23">
        <v>1</v>
      </c>
      <c r="U6" s="26">
        <v>0</v>
      </c>
      <c r="V6" s="2">
        <f t="shared" si="5"/>
        <v>2.5</v>
      </c>
      <c r="W6" s="15" t="s">
        <v>40</v>
      </c>
      <c r="X6" s="2">
        <v>5</v>
      </c>
      <c r="Y6" s="2">
        <v>21</v>
      </c>
    </row>
    <row r="7" spans="2:25" ht="18" customHeight="1">
      <c r="B7" s="1" t="s">
        <v>35</v>
      </c>
      <c r="C7" s="1" t="s">
        <v>7</v>
      </c>
      <c r="D7" s="1">
        <v>1962</v>
      </c>
      <c r="E7" s="2" t="s">
        <v>5</v>
      </c>
      <c r="F7" s="1">
        <v>14</v>
      </c>
      <c r="G7" s="1">
        <v>6</v>
      </c>
      <c r="H7" s="2">
        <f t="shared" si="0"/>
        <v>2.5</v>
      </c>
      <c r="I7" s="3">
        <f t="shared" si="1"/>
        <v>2.5</v>
      </c>
      <c r="J7" s="3">
        <f t="shared" si="2"/>
        <v>6</v>
      </c>
      <c r="K7" s="1">
        <v>1962</v>
      </c>
      <c r="L7" s="3">
        <f t="shared" si="3"/>
        <v>1492</v>
      </c>
      <c r="M7" s="19" t="str">
        <f t="shared" si="4"/>
        <v>2,5&lt;6&lt;1492</v>
      </c>
      <c r="N7" s="44"/>
      <c r="O7" s="22">
        <v>0.5</v>
      </c>
      <c r="P7" s="23">
        <v>0</v>
      </c>
      <c r="Q7" s="22">
        <v>0.5</v>
      </c>
      <c r="R7" s="22">
        <v>0.5</v>
      </c>
      <c r="S7" s="13" t="s">
        <v>0</v>
      </c>
      <c r="T7" s="23">
        <v>0</v>
      </c>
      <c r="U7" s="26">
        <v>1</v>
      </c>
      <c r="V7" s="2">
        <f t="shared" si="5"/>
        <v>2.5</v>
      </c>
      <c r="W7" s="15" t="s">
        <v>32</v>
      </c>
      <c r="X7" s="2">
        <v>6</v>
      </c>
      <c r="Y7" s="2">
        <v>20</v>
      </c>
    </row>
    <row r="8" spans="2:25" ht="18" customHeight="1">
      <c r="B8" s="1" t="s">
        <v>23</v>
      </c>
      <c r="C8" s="1" t="s">
        <v>7</v>
      </c>
      <c r="D8" s="1">
        <v>1967</v>
      </c>
      <c r="E8" s="2" t="s">
        <v>5</v>
      </c>
      <c r="F8" s="1">
        <v>96</v>
      </c>
      <c r="G8" s="1">
        <v>7</v>
      </c>
      <c r="H8" s="2">
        <f t="shared" si="0"/>
        <v>2.5</v>
      </c>
      <c r="I8" s="3">
        <f t="shared" si="1"/>
        <v>2.5</v>
      </c>
      <c r="J8" s="3">
        <f t="shared" si="2"/>
        <v>6</v>
      </c>
      <c r="K8" s="1">
        <v>1967</v>
      </c>
      <c r="L8" s="3">
        <f t="shared" si="3"/>
        <v>333</v>
      </c>
      <c r="M8" s="19" t="str">
        <f t="shared" si="4"/>
        <v>2,5&lt;6&lt;333</v>
      </c>
      <c r="N8" s="36">
        <v>0</v>
      </c>
      <c r="O8" s="22">
        <v>0.5</v>
      </c>
      <c r="P8" s="23">
        <v>0</v>
      </c>
      <c r="Q8" s="40"/>
      <c r="R8" s="23">
        <v>0</v>
      </c>
      <c r="S8" s="23">
        <v>1</v>
      </c>
      <c r="T8" s="13" t="s">
        <v>0</v>
      </c>
      <c r="U8" s="26">
        <v>1</v>
      </c>
      <c r="V8" s="2">
        <f t="shared" si="5"/>
        <v>2.5</v>
      </c>
      <c r="W8" s="15" t="s">
        <v>41</v>
      </c>
      <c r="X8" s="2">
        <v>7</v>
      </c>
      <c r="Y8" s="2">
        <v>19</v>
      </c>
    </row>
    <row r="9" spans="2:25" ht="18" customHeight="1" thickBot="1">
      <c r="B9" s="1" t="s">
        <v>21</v>
      </c>
      <c r="C9" s="1" t="s">
        <v>7</v>
      </c>
      <c r="D9" s="1">
        <v>1467</v>
      </c>
      <c r="E9" s="2" t="s">
        <v>5</v>
      </c>
      <c r="F9" s="1">
        <v>33</v>
      </c>
      <c r="G9" s="1">
        <v>8</v>
      </c>
      <c r="H9" s="2">
        <f>SUM(N9:U9)</f>
        <v>1</v>
      </c>
      <c r="I9" s="3">
        <f t="shared" si="1"/>
        <v>1</v>
      </c>
      <c r="J9" s="3">
        <f t="shared" si="2"/>
        <v>6</v>
      </c>
      <c r="K9" s="1">
        <v>1467</v>
      </c>
      <c r="L9" s="3">
        <f t="shared" si="3"/>
        <v>333</v>
      </c>
      <c r="M9" s="19" t="str">
        <f t="shared" si="4"/>
        <v>1&lt;6&lt;333</v>
      </c>
      <c r="N9" s="37">
        <v>0</v>
      </c>
      <c r="O9" s="45"/>
      <c r="P9" s="27">
        <v>0</v>
      </c>
      <c r="Q9" s="27">
        <v>0</v>
      </c>
      <c r="R9" s="27">
        <v>1</v>
      </c>
      <c r="S9" s="27">
        <v>0</v>
      </c>
      <c r="T9" s="27">
        <v>0</v>
      </c>
      <c r="U9" s="14" t="s">
        <v>0</v>
      </c>
      <c r="V9" s="20">
        <f t="shared" si="5"/>
        <v>1</v>
      </c>
      <c r="W9" s="15" t="s">
        <v>42</v>
      </c>
      <c r="X9" s="21">
        <v>8</v>
      </c>
      <c r="Y9" s="2">
        <v>18</v>
      </c>
    </row>
    <row r="10" spans="8:24" ht="18" customHeight="1">
      <c r="H10" s="4">
        <f>SUM(H2:H9)</f>
        <v>24</v>
      </c>
      <c r="I10" s="4">
        <f>SUM(I2:I9)</f>
        <v>24</v>
      </c>
      <c r="J10" s="4">
        <f>SUM(J2:J9)/2</f>
        <v>24</v>
      </c>
      <c r="K10" s="4"/>
      <c r="L10" s="3"/>
      <c r="M10" s="2"/>
      <c r="V10" s="4">
        <f>SUM(V2:V9)</f>
        <v>24</v>
      </c>
      <c r="W10" s="4"/>
      <c r="X10" s="4">
        <f>SUM(X2:X9)</f>
        <v>36</v>
      </c>
    </row>
    <row r="11" spans="9:13" ht="18" customHeight="1">
      <c r="I11" s="3"/>
      <c r="J11" s="3"/>
      <c r="K11" s="3"/>
      <c r="L11" s="3"/>
      <c r="M11" s="2"/>
    </row>
  </sheetData>
  <sheetProtection/>
  <conditionalFormatting sqref="O2">
    <cfRule type="expression" priority="18" dxfId="0" stopIfTrue="1">
      <formula>(LEFT($C2,6)="BSV 63")</formula>
    </cfRule>
  </conditionalFormatting>
  <conditionalFormatting sqref="N3">
    <cfRule type="expression" priority="17" dxfId="0" stopIfTrue="1">
      <formula>(LEFT($C3,6)="BSV 63")</formula>
    </cfRule>
  </conditionalFormatting>
  <conditionalFormatting sqref="Q2">
    <cfRule type="expression" priority="16" dxfId="0" stopIfTrue="1">
      <formula>(LEFT($C2,6)="BSV 63")</formula>
    </cfRule>
  </conditionalFormatting>
  <conditionalFormatting sqref="N5">
    <cfRule type="expression" priority="15" dxfId="0" stopIfTrue="1">
      <formula>(LEFT($C5,6)="BSV 63")</formula>
    </cfRule>
  </conditionalFormatting>
  <conditionalFormatting sqref="R3">
    <cfRule type="expression" priority="14" dxfId="0" stopIfTrue="1">
      <formula>(LEFT($C3,6)="BSV 63")</formula>
    </cfRule>
  </conditionalFormatting>
  <conditionalFormatting sqref="S3">
    <cfRule type="expression" priority="13" dxfId="0" stopIfTrue="1">
      <formula>(LEFT($C3,6)="BSV 63")</formula>
    </cfRule>
  </conditionalFormatting>
  <conditionalFormatting sqref="T3">
    <cfRule type="expression" priority="12" dxfId="0" stopIfTrue="1">
      <formula>(LEFT($C3,6)="BSV 63")</formula>
    </cfRule>
  </conditionalFormatting>
  <conditionalFormatting sqref="O6">
    <cfRule type="expression" priority="11" dxfId="0" stopIfTrue="1">
      <formula>(LEFT($C6,6)="BSV 63")</formula>
    </cfRule>
  </conditionalFormatting>
  <conditionalFormatting sqref="O7">
    <cfRule type="expression" priority="10" dxfId="0" stopIfTrue="1">
      <formula>(LEFT($C7,6)="BSV 63")</formula>
    </cfRule>
  </conditionalFormatting>
  <conditionalFormatting sqref="O8">
    <cfRule type="expression" priority="9" dxfId="0" stopIfTrue="1">
      <formula>(LEFT($C8,6)="BSV 63")</formula>
    </cfRule>
  </conditionalFormatting>
  <conditionalFormatting sqref="Q4">
    <cfRule type="expression" priority="8" dxfId="0" stopIfTrue="1">
      <formula>(LEFT($C4,6)="BSV 63")</formula>
    </cfRule>
  </conditionalFormatting>
  <conditionalFormatting sqref="P5">
    <cfRule type="expression" priority="7" dxfId="0" stopIfTrue="1">
      <formula>(LEFT($C5,6)="BSV 63")</formula>
    </cfRule>
  </conditionalFormatting>
  <conditionalFormatting sqref="R5">
    <cfRule type="expression" priority="6" dxfId="0" stopIfTrue="1">
      <formula>(LEFT($C5,6)="BSV 63")</formula>
    </cfRule>
  </conditionalFormatting>
  <conditionalFormatting sqref="S5">
    <cfRule type="expression" priority="5" dxfId="0" stopIfTrue="1">
      <formula>(LEFT($C5,6)="BSV 63")</formula>
    </cfRule>
  </conditionalFormatting>
  <conditionalFormatting sqref="Q6">
    <cfRule type="expression" priority="4" dxfId="0" stopIfTrue="1">
      <formula>(LEFT($C6,6)="BSV 63")</formula>
    </cfRule>
  </conditionalFormatting>
  <conditionalFormatting sqref="Q7">
    <cfRule type="expression" priority="3" dxfId="0" stopIfTrue="1">
      <formula>(LEFT($C7,6)="BSV 63")</formula>
    </cfRule>
  </conditionalFormatting>
  <conditionalFormatting sqref="S6">
    <cfRule type="expression" priority="2" dxfId="0" stopIfTrue="1">
      <formula>(LEFT($C6,6)="BSV 63")</formula>
    </cfRule>
  </conditionalFormatting>
  <conditionalFormatting sqref="R7">
    <cfRule type="expression" priority="1" dxfId="0" stopIfTrue="1">
      <formula>(LEFT($C7,6)="BSV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7" r:id="rId1"/>
  <headerFooter alignWithMargins="0">
    <oddHeader>&amp;C&amp;12Januar-Schnellschach 2021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B1:AD16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6" width="3.8515625" style="1" customWidth="1"/>
    <col min="27" max="27" width="5.140625" style="1" bestFit="1" customWidth="1"/>
    <col min="28" max="28" width="8.421875" style="1" bestFit="1" customWidth="1"/>
    <col min="29" max="29" width="6.00390625" style="1" bestFit="1" customWidth="1"/>
    <col min="30" max="30" width="4.140625" style="1" bestFit="1" customWidth="1"/>
    <col min="31" max="16384" width="11.421875" style="1" customWidth="1"/>
  </cols>
  <sheetData>
    <row r="1" spans="2:30" s="8" customFormat="1" ht="18" customHeight="1" thickBot="1">
      <c r="B1" s="5">
        <v>44253</v>
      </c>
      <c r="C1" s="6" t="s">
        <v>1</v>
      </c>
      <c r="D1" s="16" t="s">
        <v>12</v>
      </c>
      <c r="E1" s="7" t="s">
        <v>5</v>
      </c>
      <c r="F1" s="16" t="s">
        <v>6</v>
      </c>
      <c r="G1" s="6"/>
      <c r="H1" s="7" t="s">
        <v>15</v>
      </c>
      <c r="I1" s="7" t="s">
        <v>13</v>
      </c>
      <c r="J1" s="7" t="s">
        <v>14</v>
      </c>
      <c r="K1" s="7" t="s">
        <v>12</v>
      </c>
      <c r="L1" s="7" t="s">
        <v>16</v>
      </c>
      <c r="M1" s="7" t="s">
        <v>17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>
        <v>11</v>
      </c>
      <c r="Y1" s="7">
        <v>12</v>
      </c>
      <c r="Z1" s="7">
        <v>13</v>
      </c>
      <c r="AA1" s="7" t="s">
        <v>3</v>
      </c>
      <c r="AB1" s="7" t="s">
        <v>9</v>
      </c>
      <c r="AC1" s="7" t="s">
        <v>2</v>
      </c>
      <c r="AD1" s="7" t="s">
        <v>4</v>
      </c>
    </row>
    <row r="2" spans="2:30" ht="18" customHeight="1">
      <c r="B2" s="1" t="s">
        <v>29</v>
      </c>
      <c r="C2" s="1" t="s">
        <v>7</v>
      </c>
      <c r="D2" s="1">
        <v>2172</v>
      </c>
      <c r="E2" s="2" t="s">
        <v>5</v>
      </c>
      <c r="F2" s="1">
        <v>48</v>
      </c>
      <c r="G2" s="1">
        <v>1</v>
      </c>
      <c r="H2" s="2">
        <f aca="true" t="shared" si="0" ref="H2:H14">SUM(N2:Z2)</f>
        <v>5.5</v>
      </c>
      <c r="I2" s="3">
        <f aca="true" t="shared" si="1" ref="I2:I8">GetRealePunkte(N2)+H2-H2</f>
        <v>4.5</v>
      </c>
      <c r="J2" s="3">
        <f aca="true" t="shared" si="2" ref="J2:J8">GetPartieCount(N2)+H2-H2</f>
        <v>5</v>
      </c>
      <c r="K2" s="1">
        <v>2172</v>
      </c>
      <c r="L2" s="3">
        <f aca="true" t="shared" si="3" ref="L2:L14">GetGekappteGegnerAvgSelo(N2)+H2-H2+K2-K2</f>
        <v>1693</v>
      </c>
      <c r="M2" s="19" t="str">
        <f aca="true" t="shared" si="4" ref="M2:M8">I2&amp;"&lt;"&amp;J2&amp;"&lt;"&amp;L2</f>
        <v>4,5&lt;5&lt;1693</v>
      </c>
      <c r="N2" s="12" t="s">
        <v>0</v>
      </c>
      <c r="O2" s="41">
        <v>0.5</v>
      </c>
      <c r="P2" s="24">
        <v>1</v>
      </c>
      <c r="Q2" s="24"/>
      <c r="R2" s="24">
        <v>1</v>
      </c>
      <c r="S2" s="24">
        <v>1</v>
      </c>
      <c r="T2" s="24">
        <v>1</v>
      </c>
      <c r="U2" s="24"/>
      <c r="V2" s="24"/>
      <c r="W2" s="24"/>
      <c r="X2" s="24"/>
      <c r="Y2" s="53">
        <v>1</v>
      </c>
      <c r="Z2" s="54"/>
      <c r="AA2" s="3">
        <f aca="true" t="shared" si="5" ref="AA2:AA14">SUM(N2:Z2)</f>
        <v>5.5</v>
      </c>
      <c r="AB2" s="15" t="s">
        <v>63</v>
      </c>
      <c r="AC2" s="2">
        <v>1</v>
      </c>
      <c r="AD2" s="2">
        <v>35</v>
      </c>
    </row>
    <row r="3" spans="2:30" ht="18" customHeight="1">
      <c r="B3" s="1" t="s">
        <v>18</v>
      </c>
      <c r="C3" s="1" t="s">
        <v>7</v>
      </c>
      <c r="D3" s="1">
        <v>1917</v>
      </c>
      <c r="E3" s="2" t="s">
        <v>5</v>
      </c>
      <c r="F3" s="1">
        <v>95</v>
      </c>
      <c r="G3" s="1">
        <v>2</v>
      </c>
      <c r="H3" s="2">
        <f t="shared" si="0"/>
        <v>4.5</v>
      </c>
      <c r="I3" s="3">
        <f t="shared" si="1"/>
        <v>4.5</v>
      </c>
      <c r="J3" s="3">
        <f t="shared" si="2"/>
        <v>6</v>
      </c>
      <c r="K3" s="1">
        <v>1917</v>
      </c>
      <c r="L3" s="3">
        <f t="shared" si="3"/>
        <v>1810</v>
      </c>
      <c r="M3" s="19" t="str">
        <f>I3&amp;"&lt;"&amp;J3&amp;"&lt;"&amp;L3</f>
        <v>4,5&lt;6&lt;1810</v>
      </c>
      <c r="N3" s="42">
        <v>0.5</v>
      </c>
      <c r="O3" s="13" t="s">
        <v>0</v>
      </c>
      <c r="P3" s="46">
        <v>0</v>
      </c>
      <c r="Q3" s="46">
        <v>1</v>
      </c>
      <c r="R3" s="46">
        <v>1</v>
      </c>
      <c r="S3" s="46">
        <v>1</v>
      </c>
      <c r="T3" s="46">
        <v>1</v>
      </c>
      <c r="U3" s="46"/>
      <c r="V3" s="46"/>
      <c r="W3" s="46"/>
      <c r="X3" s="46"/>
      <c r="Y3" s="46"/>
      <c r="Z3" s="47"/>
      <c r="AA3" s="3">
        <f t="shared" si="5"/>
        <v>4.5</v>
      </c>
      <c r="AB3" s="15" t="s">
        <v>45</v>
      </c>
      <c r="AC3" s="2">
        <v>2</v>
      </c>
      <c r="AD3" s="2">
        <v>30</v>
      </c>
    </row>
    <row r="4" spans="2:30" ht="18" customHeight="1">
      <c r="B4" s="1" t="s">
        <v>25</v>
      </c>
      <c r="C4" s="1" t="s">
        <v>7</v>
      </c>
      <c r="D4" s="1">
        <v>1830</v>
      </c>
      <c r="E4" s="1" t="s">
        <v>5</v>
      </c>
      <c r="F4" s="1">
        <v>2</v>
      </c>
      <c r="G4" s="1">
        <v>3</v>
      </c>
      <c r="H4" s="2">
        <f t="shared" si="0"/>
        <v>3.5</v>
      </c>
      <c r="I4" s="3">
        <f t="shared" si="1"/>
        <v>3</v>
      </c>
      <c r="J4" s="3">
        <f t="shared" si="2"/>
        <v>4</v>
      </c>
      <c r="K4" s="1">
        <v>1830</v>
      </c>
      <c r="L4" s="3">
        <f t="shared" si="3"/>
        <v>1567</v>
      </c>
      <c r="M4" s="19" t="str">
        <f t="shared" si="4"/>
        <v>3&lt;4&lt;1567</v>
      </c>
      <c r="N4" s="36">
        <v>0</v>
      </c>
      <c r="O4" s="23">
        <v>1</v>
      </c>
      <c r="P4" s="13" t="s">
        <v>0</v>
      </c>
      <c r="Q4" s="46"/>
      <c r="R4" s="46"/>
      <c r="S4" s="46"/>
      <c r="T4" s="46"/>
      <c r="U4" s="46">
        <v>1</v>
      </c>
      <c r="V4" s="46"/>
      <c r="W4" s="46"/>
      <c r="X4" s="46">
        <v>1</v>
      </c>
      <c r="Y4" s="51">
        <v>0</v>
      </c>
      <c r="Z4" s="58">
        <v>0.5</v>
      </c>
      <c r="AA4" s="2">
        <f t="shared" si="5"/>
        <v>3.5</v>
      </c>
      <c r="AB4" s="15" t="s">
        <v>64</v>
      </c>
      <c r="AC4" s="2">
        <v>3</v>
      </c>
      <c r="AD4" s="2">
        <v>26</v>
      </c>
    </row>
    <row r="5" spans="2:30" ht="18" customHeight="1">
      <c r="B5" s="1" t="s">
        <v>31</v>
      </c>
      <c r="C5" s="1" t="s">
        <v>28</v>
      </c>
      <c r="D5" s="1">
        <v>1867</v>
      </c>
      <c r="E5" s="2" t="s">
        <v>5</v>
      </c>
      <c r="F5" s="1">
        <v>49</v>
      </c>
      <c r="G5" s="1">
        <v>4</v>
      </c>
      <c r="H5" s="2">
        <f t="shared" si="0"/>
        <v>3.5</v>
      </c>
      <c r="I5" s="3">
        <f>GetRealePunkte(N5)+H5-H5</f>
        <v>3.5</v>
      </c>
      <c r="J5" s="3">
        <f>GetPartieCount(N5)+H5-H5</f>
        <v>6</v>
      </c>
      <c r="K5" s="1">
        <v>1867</v>
      </c>
      <c r="L5" s="3">
        <f t="shared" si="3"/>
        <v>1496</v>
      </c>
      <c r="M5" s="19" t="str">
        <f>I5&amp;"&lt;"&amp;J5&amp;"&lt;"&amp;L5</f>
        <v>3,5&lt;6&lt;1496</v>
      </c>
      <c r="N5" s="36"/>
      <c r="O5" s="23">
        <v>0</v>
      </c>
      <c r="P5" s="46"/>
      <c r="Q5" s="13" t="s">
        <v>0</v>
      </c>
      <c r="R5" s="22">
        <v>0.5</v>
      </c>
      <c r="S5" s="46">
        <v>0</v>
      </c>
      <c r="T5" s="46">
        <v>1</v>
      </c>
      <c r="U5" s="46"/>
      <c r="V5" s="46">
        <v>1</v>
      </c>
      <c r="W5" s="46">
        <v>1</v>
      </c>
      <c r="X5" s="46"/>
      <c r="Y5" s="46"/>
      <c r="Z5" s="47"/>
      <c r="AA5" s="2">
        <f t="shared" si="5"/>
        <v>3.5</v>
      </c>
      <c r="AB5" s="15" t="s">
        <v>39</v>
      </c>
      <c r="AC5" s="2">
        <v>4</v>
      </c>
      <c r="AD5" s="2">
        <v>23</v>
      </c>
    </row>
    <row r="6" spans="2:30" ht="18" customHeight="1">
      <c r="B6" s="1" t="s">
        <v>22</v>
      </c>
      <c r="C6" s="1" t="s">
        <v>7</v>
      </c>
      <c r="D6" s="1">
        <v>1979</v>
      </c>
      <c r="E6" s="2" t="s">
        <v>5</v>
      </c>
      <c r="F6" s="1">
        <v>83</v>
      </c>
      <c r="G6" s="1">
        <v>5</v>
      </c>
      <c r="H6" s="2">
        <f t="shared" si="0"/>
        <v>3.5</v>
      </c>
      <c r="I6" s="3">
        <f t="shared" si="1"/>
        <v>3.5</v>
      </c>
      <c r="J6" s="3">
        <f t="shared" si="2"/>
        <v>6</v>
      </c>
      <c r="K6" s="1">
        <v>1979</v>
      </c>
      <c r="L6" s="3">
        <f t="shared" si="3"/>
        <v>1364</v>
      </c>
      <c r="M6" s="19" t="str">
        <f>I6&amp;"&lt;"&amp;J6&amp;"&lt;"&amp;L6</f>
        <v>3,5&lt;6&lt;1364</v>
      </c>
      <c r="N6" s="36">
        <v>0</v>
      </c>
      <c r="O6" s="23">
        <v>0</v>
      </c>
      <c r="P6" s="46"/>
      <c r="Q6" s="22">
        <v>0.5</v>
      </c>
      <c r="R6" s="13" t="s">
        <v>0</v>
      </c>
      <c r="S6" s="46"/>
      <c r="T6" s="46"/>
      <c r="U6" s="46">
        <v>1</v>
      </c>
      <c r="V6" s="46">
        <v>1</v>
      </c>
      <c r="W6" s="46">
        <v>1</v>
      </c>
      <c r="X6" s="46"/>
      <c r="Y6" s="46"/>
      <c r="Z6" s="47"/>
      <c r="AA6" s="2">
        <f t="shared" si="5"/>
        <v>3.5</v>
      </c>
      <c r="AB6" s="15" t="s">
        <v>40</v>
      </c>
      <c r="AC6" s="2">
        <v>5</v>
      </c>
      <c r="AD6" s="2">
        <v>21</v>
      </c>
    </row>
    <row r="7" spans="2:30" ht="18" customHeight="1">
      <c r="B7" s="1" t="s">
        <v>23</v>
      </c>
      <c r="C7" s="1" t="s">
        <v>7</v>
      </c>
      <c r="D7" s="1">
        <v>1930</v>
      </c>
      <c r="E7" s="2" t="s">
        <v>5</v>
      </c>
      <c r="F7" s="1">
        <v>97</v>
      </c>
      <c r="G7" s="1">
        <v>6</v>
      </c>
      <c r="H7" s="2">
        <f t="shared" si="0"/>
        <v>3</v>
      </c>
      <c r="I7" s="3">
        <f t="shared" si="1"/>
        <v>3</v>
      </c>
      <c r="J7" s="3">
        <f t="shared" si="2"/>
        <v>6</v>
      </c>
      <c r="K7" s="1">
        <v>1930</v>
      </c>
      <c r="L7" s="3">
        <f t="shared" si="3"/>
        <v>1523</v>
      </c>
      <c r="M7" s="19" t="str">
        <f t="shared" si="4"/>
        <v>3&lt;6&lt;1523</v>
      </c>
      <c r="N7" s="36">
        <v>0</v>
      </c>
      <c r="O7" s="23">
        <v>0</v>
      </c>
      <c r="P7" s="46"/>
      <c r="Q7" s="46">
        <v>1</v>
      </c>
      <c r="R7" s="46"/>
      <c r="S7" s="13" t="s">
        <v>0</v>
      </c>
      <c r="T7" s="46">
        <v>0</v>
      </c>
      <c r="U7" s="46"/>
      <c r="V7" s="46"/>
      <c r="W7" s="46">
        <v>1</v>
      </c>
      <c r="X7" s="46">
        <v>1</v>
      </c>
      <c r="Y7" s="46"/>
      <c r="Z7" s="47"/>
      <c r="AA7" s="2">
        <f t="shared" si="5"/>
        <v>3</v>
      </c>
      <c r="AB7" s="15" t="s">
        <v>46</v>
      </c>
      <c r="AC7" s="2">
        <v>6</v>
      </c>
      <c r="AD7" s="2">
        <v>20</v>
      </c>
    </row>
    <row r="8" spans="2:30" ht="18" customHeight="1">
      <c r="B8" s="1" t="s">
        <v>35</v>
      </c>
      <c r="C8" s="1" t="s">
        <v>7</v>
      </c>
      <c r="D8" s="1">
        <v>1924</v>
      </c>
      <c r="E8" s="2" t="s">
        <v>5</v>
      </c>
      <c r="F8" s="1">
        <v>15</v>
      </c>
      <c r="G8" s="1">
        <v>7</v>
      </c>
      <c r="H8" s="2">
        <f t="shared" si="0"/>
        <v>3</v>
      </c>
      <c r="I8" s="3">
        <f t="shared" si="1"/>
        <v>3</v>
      </c>
      <c r="J8" s="3">
        <f t="shared" si="2"/>
        <v>6</v>
      </c>
      <c r="K8" s="1">
        <v>1924</v>
      </c>
      <c r="L8" s="3">
        <f t="shared" si="3"/>
        <v>267</v>
      </c>
      <c r="M8" s="19" t="str">
        <f t="shared" si="4"/>
        <v>3&lt;6&lt;267</v>
      </c>
      <c r="N8" s="36">
        <v>0</v>
      </c>
      <c r="O8" s="23">
        <v>0</v>
      </c>
      <c r="P8" s="46"/>
      <c r="Q8" s="46">
        <v>0</v>
      </c>
      <c r="R8" s="46"/>
      <c r="S8" s="46">
        <v>1</v>
      </c>
      <c r="T8" s="13" t="s">
        <v>0</v>
      </c>
      <c r="U8" s="46"/>
      <c r="V8" s="46">
        <v>1</v>
      </c>
      <c r="W8" s="46"/>
      <c r="X8" s="46">
        <v>1</v>
      </c>
      <c r="Y8" s="46"/>
      <c r="Z8" s="47"/>
      <c r="AA8" s="2">
        <f t="shared" si="5"/>
        <v>3</v>
      </c>
      <c r="AB8" s="15" t="s">
        <v>41</v>
      </c>
      <c r="AC8" s="2">
        <v>7</v>
      </c>
      <c r="AD8" s="2">
        <v>19</v>
      </c>
    </row>
    <row r="9" spans="2:30" ht="18" customHeight="1">
      <c r="B9" s="1" t="s">
        <v>19</v>
      </c>
      <c r="C9" s="1" t="s">
        <v>7</v>
      </c>
      <c r="D9" s="1">
        <v>1820</v>
      </c>
      <c r="E9" s="2" t="s">
        <v>5</v>
      </c>
      <c r="F9" s="1">
        <v>58</v>
      </c>
      <c r="G9" s="1">
        <v>8</v>
      </c>
      <c r="H9" s="2">
        <f t="shared" si="0"/>
        <v>3</v>
      </c>
      <c r="I9" s="3">
        <f aca="true" t="shared" si="6" ref="I9:I14">GetRealePunkte(N9)+H9-H9</f>
        <v>2</v>
      </c>
      <c r="J9" s="3">
        <f aca="true" t="shared" si="7" ref="J9:J14">GetPartieCount(N9)+H9-H9</f>
        <v>5</v>
      </c>
      <c r="K9" s="1">
        <v>1820</v>
      </c>
      <c r="L9" s="3">
        <f t="shared" si="3"/>
        <v>160</v>
      </c>
      <c r="M9" s="19" t="str">
        <f aca="true" t="shared" si="8" ref="M9:M14">I9&amp;"&lt;"&amp;J9&amp;"&lt;"&amp;L9</f>
        <v>2&lt;5&lt;160</v>
      </c>
      <c r="N9" s="36"/>
      <c r="O9" s="23"/>
      <c r="P9" s="46">
        <v>0</v>
      </c>
      <c r="Q9" s="46"/>
      <c r="R9" s="46">
        <v>0</v>
      </c>
      <c r="S9" s="46"/>
      <c r="T9" s="46"/>
      <c r="U9" s="13" t="s">
        <v>0</v>
      </c>
      <c r="V9" s="22">
        <v>0.5</v>
      </c>
      <c r="W9" s="46">
        <v>1</v>
      </c>
      <c r="X9" s="22">
        <v>0.5</v>
      </c>
      <c r="Y9" s="52">
        <v>1</v>
      </c>
      <c r="Z9" s="49"/>
      <c r="AA9" s="2">
        <f t="shared" si="5"/>
        <v>3</v>
      </c>
      <c r="AB9" s="15" t="s">
        <v>65</v>
      </c>
      <c r="AC9" s="2">
        <v>8</v>
      </c>
      <c r="AD9" s="2">
        <v>18</v>
      </c>
    </row>
    <row r="10" spans="2:30" ht="18" customHeight="1">
      <c r="B10" s="1" t="s">
        <v>20</v>
      </c>
      <c r="C10" s="1" t="s">
        <v>7</v>
      </c>
      <c r="D10" s="1">
        <v>1587</v>
      </c>
      <c r="E10" s="2" t="s">
        <v>5</v>
      </c>
      <c r="F10" s="1">
        <v>37</v>
      </c>
      <c r="G10" s="1">
        <v>9</v>
      </c>
      <c r="H10" s="2">
        <f t="shared" si="0"/>
        <v>2</v>
      </c>
      <c r="I10" s="3">
        <f>GetRealePunkte(N10)+H10-H10</f>
        <v>0.5</v>
      </c>
      <c r="J10" s="3">
        <f>GetPartieCount(N10)+H10-H10</f>
        <v>4</v>
      </c>
      <c r="K10" s="1">
        <v>1587</v>
      </c>
      <c r="L10" s="3">
        <f t="shared" si="3"/>
        <v>200</v>
      </c>
      <c r="M10" s="19" t="str">
        <f>I10&amp;"&lt;"&amp;J10&amp;"&lt;"&amp;L10</f>
        <v>0,5&lt;4&lt;200</v>
      </c>
      <c r="N10" s="36"/>
      <c r="O10" s="23"/>
      <c r="P10" s="46"/>
      <c r="Q10" s="46">
        <v>0</v>
      </c>
      <c r="R10" s="46">
        <v>0</v>
      </c>
      <c r="S10" s="46"/>
      <c r="T10" s="46">
        <v>0</v>
      </c>
      <c r="U10" s="22">
        <v>0.5</v>
      </c>
      <c r="V10" s="13" t="s">
        <v>0</v>
      </c>
      <c r="W10" s="46"/>
      <c r="X10" s="46"/>
      <c r="Y10" s="52">
        <v>1</v>
      </c>
      <c r="Z10" s="58">
        <v>0.5</v>
      </c>
      <c r="AA10" s="2">
        <f t="shared" si="5"/>
        <v>2</v>
      </c>
      <c r="AB10" s="15" t="s">
        <v>66</v>
      </c>
      <c r="AC10" s="2">
        <v>9</v>
      </c>
      <c r="AD10" s="2">
        <v>17</v>
      </c>
    </row>
    <row r="11" spans="2:30" ht="18" customHeight="1">
      <c r="B11" s="1" t="s">
        <v>21</v>
      </c>
      <c r="C11" s="1" t="s">
        <v>7</v>
      </c>
      <c r="D11" s="1">
        <v>1472</v>
      </c>
      <c r="E11" s="2" t="s">
        <v>5</v>
      </c>
      <c r="F11" s="1">
        <v>34</v>
      </c>
      <c r="G11" s="1">
        <v>10</v>
      </c>
      <c r="H11" s="2">
        <f t="shared" si="0"/>
        <v>2</v>
      </c>
      <c r="I11" s="3">
        <f t="shared" si="6"/>
        <v>1</v>
      </c>
      <c r="J11" s="3">
        <f t="shared" si="7"/>
        <v>5</v>
      </c>
      <c r="K11" s="1">
        <v>1472</v>
      </c>
      <c r="L11" s="3">
        <f t="shared" si="3"/>
        <v>240</v>
      </c>
      <c r="M11" s="19" t="str">
        <f t="shared" si="8"/>
        <v>1&lt;5&lt;240</v>
      </c>
      <c r="N11" s="36"/>
      <c r="O11" s="23"/>
      <c r="P11" s="46"/>
      <c r="Q11" s="46">
        <v>0</v>
      </c>
      <c r="R11" s="46">
        <v>0</v>
      </c>
      <c r="S11" s="46">
        <v>0</v>
      </c>
      <c r="T11" s="46"/>
      <c r="U11" s="46">
        <v>0</v>
      </c>
      <c r="V11" s="46"/>
      <c r="W11" s="13" t="s">
        <v>0</v>
      </c>
      <c r="X11" s="46">
        <v>1</v>
      </c>
      <c r="Y11" s="52">
        <v>1</v>
      </c>
      <c r="Z11" s="58"/>
      <c r="AA11" s="2">
        <f t="shared" si="5"/>
        <v>2</v>
      </c>
      <c r="AB11" s="15" t="s">
        <v>67</v>
      </c>
      <c r="AC11" s="2">
        <v>10</v>
      </c>
      <c r="AD11" s="2">
        <v>16</v>
      </c>
    </row>
    <row r="12" spans="2:30" ht="18" customHeight="1">
      <c r="B12" s="1" t="s">
        <v>10</v>
      </c>
      <c r="C12" s="1" t="s">
        <v>7</v>
      </c>
      <c r="D12" s="1">
        <v>1829</v>
      </c>
      <c r="E12" s="2" t="s">
        <v>5</v>
      </c>
      <c r="F12" s="1">
        <v>54</v>
      </c>
      <c r="G12" s="1">
        <v>11</v>
      </c>
      <c r="H12" s="2">
        <f t="shared" si="0"/>
        <v>1.5</v>
      </c>
      <c r="I12" s="3">
        <f>GetRealePunkte(N12)+H12-H12</f>
        <v>0.5</v>
      </c>
      <c r="J12" s="3">
        <f>GetPartieCount(N12)+H12-H12</f>
        <v>5</v>
      </c>
      <c r="K12" s="1">
        <v>1829</v>
      </c>
      <c r="L12" s="3">
        <f t="shared" si="3"/>
        <v>160</v>
      </c>
      <c r="M12" s="19" t="str">
        <f>I12&amp;"&lt;"&amp;J12&amp;"&lt;"&amp;L12</f>
        <v>0,5&lt;5&lt;160</v>
      </c>
      <c r="N12" s="36"/>
      <c r="O12" s="23"/>
      <c r="P12" s="46">
        <v>0</v>
      </c>
      <c r="Q12" s="46"/>
      <c r="R12" s="46"/>
      <c r="S12" s="46">
        <v>0</v>
      </c>
      <c r="T12" s="46">
        <v>0</v>
      </c>
      <c r="U12" s="22">
        <v>0.5</v>
      </c>
      <c r="V12" s="46"/>
      <c r="W12" s="46">
        <v>0</v>
      </c>
      <c r="X12" s="13" t="s">
        <v>0</v>
      </c>
      <c r="Y12" s="52">
        <v>1</v>
      </c>
      <c r="Z12" s="47"/>
      <c r="AA12" s="2">
        <f t="shared" si="5"/>
        <v>1.5</v>
      </c>
      <c r="AB12" s="15" t="s">
        <v>66</v>
      </c>
      <c r="AC12" s="2">
        <v>11</v>
      </c>
      <c r="AD12" s="2">
        <v>15</v>
      </c>
    </row>
    <row r="13" spans="2:30" ht="18" customHeight="1">
      <c r="B13" s="1" t="s">
        <v>43</v>
      </c>
      <c r="E13" s="2"/>
      <c r="G13" s="1">
        <v>12</v>
      </c>
      <c r="H13" s="2">
        <f t="shared" si="0"/>
        <v>0</v>
      </c>
      <c r="I13" s="3">
        <f>GetRealePunkte(N13)+H13-H13</f>
        <v>0</v>
      </c>
      <c r="J13" s="3">
        <f>GetPartieCount(N13)+H13-H13</f>
        <v>0</v>
      </c>
      <c r="L13" s="3">
        <f t="shared" si="3"/>
        <v>0</v>
      </c>
      <c r="M13" s="19" t="str">
        <f>I13&amp;"&lt;"&amp;J13&amp;"&lt;"&amp;L13</f>
        <v>0&lt;0&lt;0</v>
      </c>
      <c r="N13" s="55">
        <v>0</v>
      </c>
      <c r="O13" s="23"/>
      <c r="P13" s="51">
        <v>0</v>
      </c>
      <c r="Q13" s="46"/>
      <c r="R13" s="46"/>
      <c r="S13" s="46"/>
      <c r="T13" s="46"/>
      <c r="U13" s="51">
        <v>0</v>
      </c>
      <c r="V13" s="51">
        <v>0</v>
      </c>
      <c r="W13" s="51">
        <v>0</v>
      </c>
      <c r="X13" s="51">
        <v>0</v>
      </c>
      <c r="Y13" s="13" t="s">
        <v>0</v>
      </c>
      <c r="Z13" s="47"/>
      <c r="AA13" s="2">
        <f t="shared" si="5"/>
        <v>0</v>
      </c>
      <c r="AB13" s="15"/>
      <c r="AC13" s="2"/>
      <c r="AD13" s="2"/>
    </row>
    <row r="14" spans="2:30" ht="18" customHeight="1" thickBot="1">
      <c r="B14" s="1" t="s">
        <v>44</v>
      </c>
      <c r="E14" s="2"/>
      <c r="G14" s="1">
        <v>13</v>
      </c>
      <c r="H14" s="2">
        <f t="shared" si="0"/>
        <v>1</v>
      </c>
      <c r="I14" s="3">
        <f t="shared" si="6"/>
        <v>0</v>
      </c>
      <c r="J14" s="3">
        <f t="shared" si="7"/>
        <v>0</v>
      </c>
      <c r="L14" s="3">
        <f t="shared" si="3"/>
        <v>0</v>
      </c>
      <c r="M14" s="19" t="str">
        <f t="shared" si="8"/>
        <v>0&lt;0&lt;0</v>
      </c>
      <c r="N14" s="56"/>
      <c r="O14" s="27"/>
      <c r="P14" s="57">
        <v>0.5</v>
      </c>
      <c r="Q14" s="48"/>
      <c r="R14" s="48"/>
      <c r="S14" s="48"/>
      <c r="T14" s="48"/>
      <c r="U14" s="50"/>
      <c r="V14" s="57">
        <v>0.5</v>
      </c>
      <c r="W14" s="57"/>
      <c r="X14" s="48"/>
      <c r="Y14" s="48"/>
      <c r="Z14" s="14" t="s">
        <v>0</v>
      </c>
      <c r="AA14" s="20">
        <f t="shared" si="5"/>
        <v>1</v>
      </c>
      <c r="AB14" s="15"/>
      <c r="AC14" s="21"/>
      <c r="AD14" s="2"/>
    </row>
    <row r="15" spans="8:29" ht="18" customHeight="1">
      <c r="H15" s="4">
        <f>SUM(H2:H14)</f>
        <v>36</v>
      </c>
      <c r="I15" s="4">
        <f>SUM(I2:I14)</f>
        <v>29</v>
      </c>
      <c r="J15" s="4">
        <f>SUM(J2:J14)/2</f>
        <v>29</v>
      </c>
      <c r="K15" s="4"/>
      <c r="L15" s="3"/>
      <c r="M15" s="2"/>
      <c r="AA15" s="4">
        <f>SUM(AA2:AA14)</f>
        <v>36</v>
      </c>
      <c r="AB15" s="4"/>
      <c r="AC15" s="4">
        <f>SUM(AC2:AC14)</f>
        <v>66</v>
      </c>
    </row>
    <row r="16" spans="9:13" ht="18" customHeight="1">
      <c r="I16" s="3"/>
      <c r="J16" s="3"/>
      <c r="K16" s="3"/>
      <c r="L16" s="3"/>
      <c r="M16" s="2"/>
    </row>
  </sheetData>
  <sheetProtection/>
  <conditionalFormatting sqref="R5 Z4 U10:V10 Z10 X9 V9">
    <cfRule type="expression" priority="18" dxfId="0" stopIfTrue="1">
      <formula>(LEFT($C4,6)="BSV 63")</formula>
    </cfRule>
  </conditionalFormatting>
  <conditionalFormatting sqref="O2">
    <cfRule type="expression" priority="16" dxfId="0" stopIfTrue="1">
      <formula>(LEFT($C2,6)="BSV 63")</formula>
    </cfRule>
  </conditionalFormatting>
  <conditionalFormatting sqref="N3">
    <cfRule type="expression" priority="15" dxfId="0" stopIfTrue="1">
      <formula>(LEFT($C3,6)="BSV 63")</formula>
    </cfRule>
  </conditionalFormatting>
  <conditionalFormatting sqref="Q6">
    <cfRule type="expression" priority="11" dxfId="0" stopIfTrue="1">
      <formula>(LEFT($C6,6)="BSV 63")</formula>
    </cfRule>
  </conditionalFormatting>
  <conditionalFormatting sqref="U12:V12">
    <cfRule type="expression" priority="10" dxfId="0" stopIfTrue="1">
      <formula>(LEFT($C12,6)="BSV 63")</formula>
    </cfRule>
  </conditionalFormatting>
  <conditionalFormatting sqref="P14:Q14">
    <cfRule type="expression" priority="6" dxfId="0" stopIfTrue="1">
      <formula>(LEFT($C14,6)="BSV 63")</formula>
    </cfRule>
  </conditionalFormatting>
  <conditionalFormatting sqref="Z11">
    <cfRule type="expression" priority="4" dxfId="0" stopIfTrue="1">
      <formula>(LEFT($C11,6)="BSV 63")</formula>
    </cfRule>
  </conditionalFormatting>
  <conditionalFormatting sqref="W14">
    <cfRule type="expression" priority="3" dxfId="0" stopIfTrue="1">
      <formula>(LEFT($C14,6)="BSV 63")</formula>
    </cfRule>
  </conditionalFormatting>
  <conditionalFormatting sqref="V14">
    <cfRule type="expression" priority="1" dxfId="0" stopIfTrue="1">
      <formula>(LEFT($C14,6)="BSV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4" r:id="rId1"/>
  <headerFooter alignWithMargins="0">
    <oddHeader>&amp;C&amp;12Februar-Schnellschach 2021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B1:AD16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6" width="3.8515625" style="1" customWidth="1"/>
    <col min="27" max="27" width="5.140625" style="1" bestFit="1" customWidth="1"/>
    <col min="28" max="28" width="8.421875" style="1" bestFit="1" customWidth="1"/>
    <col min="29" max="29" width="6.00390625" style="1" bestFit="1" customWidth="1"/>
    <col min="30" max="30" width="4.140625" style="1" bestFit="1" customWidth="1"/>
    <col min="31" max="16384" width="11.421875" style="1" customWidth="1"/>
  </cols>
  <sheetData>
    <row r="1" spans="2:30" s="8" customFormat="1" ht="18" customHeight="1" thickBot="1">
      <c r="B1" s="5">
        <v>44281</v>
      </c>
      <c r="C1" s="6" t="s">
        <v>1</v>
      </c>
      <c r="D1" s="16" t="s">
        <v>12</v>
      </c>
      <c r="E1" s="7" t="s">
        <v>5</v>
      </c>
      <c r="F1" s="16" t="s">
        <v>6</v>
      </c>
      <c r="G1" s="6"/>
      <c r="H1" s="7" t="s">
        <v>15</v>
      </c>
      <c r="I1" s="7" t="s">
        <v>13</v>
      </c>
      <c r="J1" s="7" t="s">
        <v>14</v>
      </c>
      <c r="K1" s="7" t="s">
        <v>12</v>
      </c>
      <c r="L1" s="7" t="s">
        <v>16</v>
      </c>
      <c r="M1" s="7" t="s">
        <v>17</v>
      </c>
      <c r="N1" s="7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>
        <v>11</v>
      </c>
      <c r="Y1" s="7">
        <v>12</v>
      </c>
      <c r="Z1" s="7">
        <v>13</v>
      </c>
      <c r="AA1" s="7" t="s">
        <v>3</v>
      </c>
      <c r="AB1" s="7" t="s">
        <v>9</v>
      </c>
      <c r="AC1" s="7" t="s">
        <v>2</v>
      </c>
      <c r="AD1" s="7" t="s">
        <v>4</v>
      </c>
    </row>
    <row r="2" spans="2:30" ht="18" customHeight="1">
      <c r="B2" s="1" t="s">
        <v>29</v>
      </c>
      <c r="C2" s="1" t="s">
        <v>7</v>
      </c>
      <c r="D2" s="1">
        <v>2181</v>
      </c>
      <c r="E2" s="2" t="s">
        <v>5</v>
      </c>
      <c r="F2" s="1">
        <v>49</v>
      </c>
      <c r="G2" s="1">
        <v>1</v>
      </c>
      <c r="H2" s="2">
        <f aca="true" t="shared" si="0" ref="H2:H14">SUM(N2:Z2)</f>
        <v>5.5</v>
      </c>
      <c r="I2" s="3">
        <f aca="true" t="shared" si="1" ref="I2:I14">GetRealePunkte(N2)+H2-H2</f>
        <v>5</v>
      </c>
      <c r="J2" s="3">
        <f>GetPartieCount(N2)+H2-H2</f>
        <v>5</v>
      </c>
      <c r="K2" s="1">
        <v>2181</v>
      </c>
      <c r="L2" s="3">
        <f aca="true" t="shared" si="2" ref="L2:L14">GetGekappteGegnerAvgSelo(N2)+H2-H2+K2-K2</f>
        <v>1721</v>
      </c>
      <c r="M2" s="19" t="str">
        <f aca="true" t="shared" si="3" ref="M2:M14">I2&amp;"&lt;"&amp;J2&amp;"&lt;"&amp;L2</f>
        <v>5&lt;5&lt;1721</v>
      </c>
      <c r="N2" s="12" t="s">
        <v>0</v>
      </c>
      <c r="O2" s="24">
        <v>1</v>
      </c>
      <c r="P2" s="24">
        <v>1</v>
      </c>
      <c r="Q2" s="24">
        <v>1</v>
      </c>
      <c r="R2" s="24"/>
      <c r="S2" s="24">
        <v>1</v>
      </c>
      <c r="T2" s="24">
        <v>1</v>
      </c>
      <c r="U2" s="24"/>
      <c r="V2" s="24"/>
      <c r="W2" s="24"/>
      <c r="X2" s="24"/>
      <c r="Y2" s="24"/>
      <c r="Z2" s="59">
        <v>0.5</v>
      </c>
      <c r="AA2" s="3">
        <f aca="true" t="shared" si="4" ref="AA2:AA14">SUM(N2:Z2)</f>
        <v>5.5</v>
      </c>
      <c r="AB2" s="15" t="s">
        <v>55</v>
      </c>
      <c r="AC2" s="2">
        <v>1</v>
      </c>
      <c r="AD2" s="2">
        <v>35</v>
      </c>
    </row>
    <row r="3" spans="2:30" ht="18" customHeight="1">
      <c r="B3" s="1" t="s">
        <v>18</v>
      </c>
      <c r="C3" s="1" t="s">
        <v>7</v>
      </c>
      <c r="D3" s="1">
        <v>1953</v>
      </c>
      <c r="E3" s="2" t="s">
        <v>5</v>
      </c>
      <c r="F3" s="1">
        <v>96</v>
      </c>
      <c r="G3" s="1">
        <v>2</v>
      </c>
      <c r="H3" s="2">
        <f t="shared" si="0"/>
        <v>4</v>
      </c>
      <c r="I3" s="3">
        <f t="shared" si="1"/>
        <v>4</v>
      </c>
      <c r="J3" s="3">
        <f aca="true" t="shared" si="5" ref="J3:J14">GetPartieCount(N3)+H3-H3</f>
        <v>6</v>
      </c>
      <c r="K3" s="1">
        <v>1953</v>
      </c>
      <c r="L3" s="3">
        <f t="shared" si="2"/>
        <v>1810</v>
      </c>
      <c r="M3" s="19" t="str">
        <f>I3&amp;"&lt;"&amp;J3&amp;"&lt;"&amp;L3</f>
        <v>4&lt;6&lt;1810</v>
      </c>
      <c r="N3" s="36">
        <v>0</v>
      </c>
      <c r="O3" s="13" t="s">
        <v>0</v>
      </c>
      <c r="P3" s="46">
        <v>1</v>
      </c>
      <c r="Q3" s="22">
        <v>0.5</v>
      </c>
      <c r="R3" s="22">
        <v>0.5</v>
      </c>
      <c r="S3" s="46">
        <v>1</v>
      </c>
      <c r="T3" s="46"/>
      <c r="U3" s="46"/>
      <c r="V3" s="46">
        <v>1</v>
      </c>
      <c r="W3" s="46"/>
      <c r="X3" s="46"/>
      <c r="Y3" s="46"/>
      <c r="Z3" s="47"/>
      <c r="AA3" s="3">
        <f t="shared" si="4"/>
        <v>4</v>
      </c>
      <c r="AB3" s="15" t="s">
        <v>56</v>
      </c>
      <c r="AC3" s="2">
        <v>2</v>
      </c>
      <c r="AD3" s="2">
        <v>30</v>
      </c>
    </row>
    <row r="4" spans="2:30" ht="18" customHeight="1">
      <c r="B4" s="1" t="s">
        <v>22</v>
      </c>
      <c r="C4" s="1" t="s">
        <v>7</v>
      </c>
      <c r="D4" s="1">
        <v>1964</v>
      </c>
      <c r="E4" s="2" t="s">
        <v>5</v>
      </c>
      <c r="F4" s="1">
        <v>84</v>
      </c>
      <c r="G4" s="1">
        <v>3</v>
      </c>
      <c r="H4" s="2">
        <f t="shared" si="0"/>
        <v>3.5</v>
      </c>
      <c r="I4" s="3">
        <f t="shared" si="1"/>
        <v>3.5</v>
      </c>
      <c r="J4" s="3">
        <f t="shared" si="5"/>
        <v>6</v>
      </c>
      <c r="K4" s="1">
        <v>1964</v>
      </c>
      <c r="L4" s="3">
        <f t="shared" si="2"/>
        <v>1625</v>
      </c>
      <c r="M4" s="19" t="str">
        <f t="shared" si="3"/>
        <v>3,5&lt;6&lt;1625</v>
      </c>
      <c r="N4" s="36">
        <v>0</v>
      </c>
      <c r="O4" s="23">
        <v>0</v>
      </c>
      <c r="P4" s="13" t="s">
        <v>0</v>
      </c>
      <c r="Q4" s="22">
        <v>0.5</v>
      </c>
      <c r="R4" s="46">
        <v>1</v>
      </c>
      <c r="S4" s="46">
        <v>1</v>
      </c>
      <c r="T4" s="46"/>
      <c r="U4" s="46">
        <v>1</v>
      </c>
      <c r="V4" s="46"/>
      <c r="W4" s="46"/>
      <c r="X4" s="46"/>
      <c r="Y4" s="46"/>
      <c r="Z4" s="47"/>
      <c r="AA4" s="2">
        <f t="shared" si="4"/>
        <v>3.5</v>
      </c>
      <c r="AB4" s="15" t="s">
        <v>57</v>
      </c>
      <c r="AC4" s="2">
        <v>3</v>
      </c>
      <c r="AD4" s="2">
        <v>26</v>
      </c>
    </row>
    <row r="5" spans="2:30" ht="18" customHeight="1">
      <c r="B5" s="1" t="s">
        <v>10</v>
      </c>
      <c r="C5" s="1" t="s">
        <v>7</v>
      </c>
      <c r="D5" s="1">
        <v>1784</v>
      </c>
      <c r="E5" s="2" t="s">
        <v>5</v>
      </c>
      <c r="F5" s="1">
        <v>55</v>
      </c>
      <c r="G5" s="1">
        <v>4</v>
      </c>
      <c r="H5" s="2">
        <f t="shared" si="0"/>
        <v>3.5</v>
      </c>
      <c r="I5" s="3">
        <f>GetRealePunkte(N5)+H5-H5</f>
        <v>3.5</v>
      </c>
      <c r="J5" s="3">
        <f t="shared" si="5"/>
        <v>6</v>
      </c>
      <c r="K5" s="1">
        <v>1784</v>
      </c>
      <c r="L5" s="3">
        <f t="shared" si="2"/>
        <v>1596</v>
      </c>
      <c r="M5" s="19" t="str">
        <f>I5&amp;"&lt;"&amp;J5&amp;"&lt;"&amp;L5</f>
        <v>3,5&lt;6&lt;1596</v>
      </c>
      <c r="N5" s="36">
        <v>0</v>
      </c>
      <c r="O5" s="22">
        <v>0.5</v>
      </c>
      <c r="P5" s="22">
        <v>0.5</v>
      </c>
      <c r="Q5" s="13" t="s">
        <v>0</v>
      </c>
      <c r="R5" s="46"/>
      <c r="S5" s="46"/>
      <c r="T5" s="46"/>
      <c r="U5" s="46">
        <v>1</v>
      </c>
      <c r="V5" s="22">
        <v>0.5</v>
      </c>
      <c r="W5" s="46"/>
      <c r="X5" s="46">
        <v>1</v>
      </c>
      <c r="Y5" s="46"/>
      <c r="Z5" s="47"/>
      <c r="AA5" s="2">
        <f t="shared" si="4"/>
        <v>3.5</v>
      </c>
      <c r="AB5" s="15" t="s">
        <v>58</v>
      </c>
      <c r="AC5" s="2">
        <v>4</v>
      </c>
      <c r="AD5" s="2">
        <v>23</v>
      </c>
    </row>
    <row r="6" spans="2:30" ht="18" customHeight="1">
      <c r="B6" s="1" t="s">
        <v>20</v>
      </c>
      <c r="C6" s="1" t="s">
        <v>7</v>
      </c>
      <c r="D6" s="1">
        <v>1569</v>
      </c>
      <c r="E6" s="1" t="s">
        <v>5</v>
      </c>
      <c r="F6" s="1">
        <v>38</v>
      </c>
      <c r="G6" s="1">
        <v>5</v>
      </c>
      <c r="H6" s="2">
        <f t="shared" si="0"/>
        <v>3.5</v>
      </c>
      <c r="I6" s="3">
        <f t="shared" si="1"/>
        <v>3.5</v>
      </c>
      <c r="J6" s="3">
        <f t="shared" si="5"/>
        <v>6</v>
      </c>
      <c r="K6" s="1">
        <v>1569</v>
      </c>
      <c r="L6" s="3">
        <f t="shared" si="2"/>
        <v>1207</v>
      </c>
      <c r="M6" s="19" t="str">
        <f>I6&amp;"&lt;"&amp;J6&amp;"&lt;"&amp;L6</f>
        <v>3,5&lt;6&lt;1207</v>
      </c>
      <c r="N6" s="36"/>
      <c r="O6" s="22">
        <v>0.5</v>
      </c>
      <c r="P6" s="46">
        <v>0</v>
      </c>
      <c r="Q6" s="46"/>
      <c r="R6" s="13" t="s">
        <v>0</v>
      </c>
      <c r="S6" s="46"/>
      <c r="T6" s="46"/>
      <c r="U6" s="46"/>
      <c r="V6" s="22">
        <v>0.5</v>
      </c>
      <c r="W6" s="46">
        <v>1</v>
      </c>
      <c r="X6" s="22">
        <v>0.5</v>
      </c>
      <c r="Y6" s="46">
        <v>1</v>
      </c>
      <c r="Z6" s="47"/>
      <c r="AA6" s="2">
        <f t="shared" si="4"/>
        <v>3.5</v>
      </c>
      <c r="AB6" s="15" t="s">
        <v>59</v>
      </c>
      <c r="AC6" s="2">
        <v>5</v>
      </c>
      <c r="AD6" s="2">
        <v>21</v>
      </c>
    </row>
    <row r="7" spans="2:30" ht="18" customHeight="1">
      <c r="B7" s="1" t="s">
        <v>23</v>
      </c>
      <c r="C7" s="1" t="s">
        <v>7</v>
      </c>
      <c r="D7" s="1">
        <v>1920</v>
      </c>
      <c r="E7" s="2" t="s">
        <v>5</v>
      </c>
      <c r="F7" s="1">
        <v>98</v>
      </c>
      <c r="G7" s="1">
        <v>6</v>
      </c>
      <c r="H7" s="2">
        <f t="shared" si="0"/>
        <v>3</v>
      </c>
      <c r="I7" s="3">
        <f t="shared" si="1"/>
        <v>3</v>
      </c>
      <c r="J7" s="3">
        <f t="shared" si="5"/>
        <v>6</v>
      </c>
      <c r="K7" s="1">
        <v>1920</v>
      </c>
      <c r="L7" s="3">
        <f t="shared" si="2"/>
        <v>1500</v>
      </c>
      <c r="M7" s="19" t="str">
        <f t="shared" si="3"/>
        <v>3&lt;6&lt;1500</v>
      </c>
      <c r="N7" s="36">
        <v>0</v>
      </c>
      <c r="O7" s="23">
        <v>0</v>
      </c>
      <c r="P7" s="46">
        <v>0</v>
      </c>
      <c r="Q7" s="46"/>
      <c r="R7" s="46"/>
      <c r="S7" s="13" t="s">
        <v>0</v>
      </c>
      <c r="T7" s="46">
        <v>1</v>
      </c>
      <c r="U7" s="46"/>
      <c r="V7" s="46"/>
      <c r="W7" s="46">
        <v>1</v>
      </c>
      <c r="X7" s="46">
        <v>1</v>
      </c>
      <c r="Y7" s="46"/>
      <c r="Z7" s="47"/>
      <c r="AA7" s="2">
        <f t="shared" si="4"/>
        <v>3</v>
      </c>
      <c r="AB7" s="15" t="s">
        <v>60</v>
      </c>
      <c r="AC7" s="2">
        <v>6</v>
      </c>
      <c r="AD7" s="2">
        <v>20</v>
      </c>
    </row>
    <row r="8" spans="2:30" ht="18" customHeight="1">
      <c r="B8" s="1" t="s">
        <v>19</v>
      </c>
      <c r="C8" s="1" t="s">
        <v>7</v>
      </c>
      <c r="D8" s="1">
        <v>1799</v>
      </c>
      <c r="E8" s="2" t="s">
        <v>5</v>
      </c>
      <c r="F8" s="1">
        <v>59</v>
      </c>
      <c r="G8" s="1">
        <v>7</v>
      </c>
      <c r="H8" s="2">
        <f t="shared" si="0"/>
        <v>3</v>
      </c>
      <c r="I8" s="3">
        <f t="shared" si="1"/>
        <v>3</v>
      </c>
      <c r="J8" s="3">
        <f t="shared" si="5"/>
        <v>6</v>
      </c>
      <c r="K8" s="1">
        <v>1799</v>
      </c>
      <c r="L8" s="3">
        <f t="shared" si="2"/>
        <v>133</v>
      </c>
      <c r="M8" s="19" t="str">
        <f t="shared" si="3"/>
        <v>3&lt;6&lt;133</v>
      </c>
      <c r="N8" s="36">
        <v>0</v>
      </c>
      <c r="O8" s="23"/>
      <c r="P8" s="46"/>
      <c r="Q8" s="46"/>
      <c r="R8" s="46"/>
      <c r="S8" s="46">
        <v>0</v>
      </c>
      <c r="T8" s="13" t="s">
        <v>0</v>
      </c>
      <c r="U8" s="46">
        <v>1</v>
      </c>
      <c r="V8" s="46"/>
      <c r="W8" s="46">
        <v>1</v>
      </c>
      <c r="X8" s="46">
        <v>0</v>
      </c>
      <c r="Y8" s="46">
        <v>1</v>
      </c>
      <c r="Z8" s="47"/>
      <c r="AA8" s="2">
        <f t="shared" si="4"/>
        <v>3</v>
      </c>
      <c r="AB8" s="15" t="s">
        <v>46</v>
      </c>
      <c r="AC8" s="2">
        <v>7</v>
      </c>
      <c r="AD8" s="2">
        <v>19</v>
      </c>
    </row>
    <row r="9" spans="2:30" ht="18" customHeight="1">
      <c r="B9" s="1" t="s">
        <v>49</v>
      </c>
      <c r="C9" s="1" t="s">
        <v>51</v>
      </c>
      <c r="D9" s="1">
        <v>1829</v>
      </c>
      <c r="E9" s="2" t="s">
        <v>5</v>
      </c>
      <c r="F9" s="1">
        <v>2</v>
      </c>
      <c r="G9" s="1">
        <v>8</v>
      </c>
      <c r="H9" s="2">
        <f t="shared" si="0"/>
        <v>3</v>
      </c>
      <c r="I9" s="3">
        <f t="shared" si="1"/>
        <v>3</v>
      </c>
      <c r="J9" s="3">
        <f t="shared" si="5"/>
        <v>6</v>
      </c>
      <c r="K9" s="1">
        <v>1829</v>
      </c>
      <c r="L9" s="3">
        <f t="shared" si="2"/>
        <v>133</v>
      </c>
      <c r="M9" s="19" t="str">
        <f t="shared" si="3"/>
        <v>3&lt;6&lt;133</v>
      </c>
      <c r="N9" s="36"/>
      <c r="O9" s="23"/>
      <c r="P9" s="46">
        <v>0</v>
      </c>
      <c r="Q9" s="46">
        <v>0</v>
      </c>
      <c r="R9" s="46"/>
      <c r="S9" s="46"/>
      <c r="T9" s="46">
        <v>0</v>
      </c>
      <c r="U9" s="13" t="s">
        <v>0</v>
      </c>
      <c r="V9" s="46">
        <v>1</v>
      </c>
      <c r="W9" s="46">
        <v>1</v>
      </c>
      <c r="X9" s="46"/>
      <c r="Y9" s="46">
        <v>1</v>
      </c>
      <c r="Z9" s="49"/>
      <c r="AA9" s="2">
        <f t="shared" si="4"/>
        <v>3</v>
      </c>
      <c r="AB9" s="15" t="s">
        <v>41</v>
      </c>
      <c r="AC9" s="2">
        <v>8</v>
      </c>
      <c r="AD9" s="2">
        <v>18</v>
      </c>
    </row>
    <row r="10" spans="2:30" ht="18" customHeight="1">
      <c r="B10" s="1" t="s">
        <v>35</v>
      </c>
      <c r="C10" s="1" t="s">
        <v>7</v>
      </c>
      <c r="D10" s="1">
        <v>1917</v>
      </c>
      <c r="E10" s="2" t="s">
        <v>5</v>
      </c>
      <c r="F10" s="1">
        <v>16</v>
      </c>
      <c r="G10" s="1">
        <v>9</v>
      </c>
      <c r="H10" s="2">
        <f t="shared" si="0"/>
        <v>2.5</v>
      </c>
      <c r="I10" s="3">
        <f>GetRealePunkte(N10)+H10-H10</f>
        <v>2</v>
      </c>
      <c r="J10" s="3">
        <f t="shared" si="5"/>
        <v>5</v>
      </c>
      <c r="K10" s="1">
        <v>1917</v>
      </c>
      <c r="L10" s="3">
        <f t="shared" si="2"/>
        <v>240</v>
      </c>
      <c r="M10" s="19" t="str">
        <f>I10&amp;"&lt;"&amp;J10&amp;"&lt;"&amp;L10</f>
        <v>2&lt;5&lt;240</v>
      </c>
      <c r="N10" s="36"/>
      <c r="O10" s="23">
        <v>0</v>
      </c>
      <c r="P10" s="46"/>
      <c r="Q10" s="22">
        <v>0.5</v>
      </c>
      <c r="R10" s="22">
        <v>0.5</v>
      </c>
      <c r="S10" s="46"/>
      <c r="T10" s="46"/>
      <c r="U10" s="46">
        <v>0</v>
      </c>
      <c r="V10" s="13" t="s">
        <v>0</v>
      </c>
      <c r="W10" s="46"/>
      <c r="X10" s="46"/>
      <c r="Y10" s="46">
        <v>1</v>
      </c>
      <c r="Z10" s="58">
        <v>0.5</v>
      </c>
      <c r="AA10" s="2">
        <f t="shared" si="4"/>
        <v>2.5</v>
      </c>
      <c r="AB10" s="15" t="s">
        <v>61</v>
      </c>
      <c r="AC10" s="2">
        <v>9</v>
      </c>
      <c r="AD10" s="2">
        <v>17</v>
      </c>
    </row>
    <row r="11" spans="2:30" ht="18" customHeight="1">
      <c r="B11" s="1" t="s">
        <v>21</v>
      </c>
      <c r="C11" s="1" t="s">
        <v>7</v>
      </c>
      <c r="D11" s="1">
        <v>1482</v>
      </c>
      <c r="E11" s="2" t="s">
        <v>5</v>
      </c>
      <c r="F11" s="1">
        <v>35</v>
      </c>
      <c r="G11" s="1">
        <v>10</v>
      </c>
      <c r="H11" s="2">
        <f t="shared" si="0"/>
        <v>2</v>
      </c>
      <c r="I11" s="3">
        <f t="shared" si="1"/>
        <v>2</v>
      </c>
      <c r="J11" s="3">
        <f t="shared" si="5"/>
        <v>6</v>
      </c>
      <c r="K11" s="1">
        <v>1482</v>
      </c>
      <c r="L11" s="3">
        <f t="shared" si="2"/>
        <v>133</v>
      </c>
      <c r="M11" s="19" t="str">
        <f t="shared" si="3"/>
        <v>2&lt;6&lt;133</v>
      </c>
      <c r="N11" s="36"/>
      <c r="O11" s="23"/>
      <c r="P11" s="46"/>
      <c r="Q11" s="46"/>
      <c r="R11" s="46">
        <v>0</v>
      </c>
      <c r="S11" s="46">
        <v>0</v>
      </c>
      <c r="T11" s="46">
        <v>0</v>
      </c>
      <c r="U11" s="46">
        <v>0</v>
      </c>
      <c r="V11" s="46"/>
      <c r="W11" s="13" t="s">
        <v>0</v>
      </c>
      <c r="X11" s="46">
        <v>1</v>
      </c>
      <c r="Y11" s="46">
        <v>1</v>
      </c>
      <c r="Z11" s="58"/>
      <c r="AA11" s="2">
        <f t="shared" si="4"/>
        <v>2</v>
      </c>
      <c r="AB11" s="15" t="s">
        <v>42</v>
      </c>
      <c r="AC11" s="2">
        <v>10</v>
      </c>
      <c r="AD11" s="2">
        <v>16</v>
      </c>
    </row>
    <row r="12" spans="2:30" ht="18" customHeight="1">
      <c r="B12" s="1" t="s">
        <v>48</v>
      </c>
      <c r="C12" s="1" t="s">
        <v>33</v>
      </c>
      <c r="D12" s="1">
        <v>1483</v>
      </c>
      <c r="E12" s="2" t="s">
        <v>5</v>
      </c>
      <c r="F12" s="1">
        <v>0</v>
      </c>
      <c r="G12" s="1">
        <v>11</v>
      </c>
      <c r="H12" s="2">
        <f t="shared" si="0"/>
        <v>1.5</v>
      </c>
      <c r="I12" s="3">
        <f>GetRealePunkte(N12)+H12-H12</f>
        <v>1.5</v>
      </c>
      <c r="J12" s="3">
        <f t="shared" si="5"/>
        <v>6</v>
      </c>
      <c r="K12" s="1">
        <v>1483</v>
      </c>
      <c r="L12" s="3">
        <f t="shared" si="2"/>
        <v>200</v>
      </c>
      <c r="M12" s="19" t="str">
        <f>I12&amp;"&lt;"&amp;J12&amp;"&lt;"&amp;L12</f>
        <v>1,5&lt;6&lt;200</v>
      </c>
      <c r="N12" s="36"/>
      <c r="O12" s="23"/>
      <c r="P12" s="46"/>
      <c r="Q12" s="46">
        <v>0</v>
      </c>
      <c r="R12" s="22">
        <v>0.5</v>
      </c>
      <c r="S12" s="46">
        <v>0</v>
      </c>
      <c r="T12" s="46">
        <v>1</v>
      </c>
      <c r="U12" s="46"/>
      <c r="V12" s="46"/>
      <c r="W12" s="46">
        <v>0</v>
      </c>
      <c r="X12" s="13" t="s">
        <v>0</v>
      </c>
      <c r="Y12" s="46">
        <v>0</v>
      </c>
      <c r="Z12" s="47"/>
      <c r="AA12" s="2">
        <f t="shared" si="4"/>
        <v>1.5</v>
      </c>
      <c r="AB12" s="15" t="s">
        <v>47</v>
      </c>
      <c r="AC12" s="2">
        <v>11</v>
      </c>
      <c r="AD12" s="2">
        <v>15</v>
      </c>
    </row>
    <row r="13" spans="2:30" ht="18" customHeight="1">
      <c r="B13" s="1" t="s">
        <v>50</v>
      </c>
      <c r="C13" s="1" t="s">
        <v>53</v>
      </c>
      <c r="D13" s="1">
        <v>1301</v>
      </c>
      <c r="E13" s="2" t="s">
        <v>5</v>
      </c>
      <c r="F13" s="1">
        <v>1</v>
      </c>
      <c r="G13" s="1">
        <v>12</v>
      </c>
      <c r="H13" s="2">
        <f t="shared" si="0"/>
        <v>1</v>
      </c>
      <c r="I13" s="3">
        <f>GetRealePunkte(N13)+H13-H13</f>
        <v>1</v>
      </c>
      <c r="J13" s="3">
        <f t="shared" si="5"/>
        <v>6</v>
      </c>
      <c r="K13" s="1">
        <v>1301</v>
      </c>
      <c r="L13" s="3">
        <f t="shared" si="2"/>
        <v>67</v>
      </c>
      <c r="M13" s="19" t="str">
        <f>I13&amp;"&lt;"&amp;J13&amp;"&lt;"&amp;L13</f>
        <v>1&lt;6&lt;67</v>
      </c>
      <c r="N13" s="36"/>
      <c r="O13" s="23"/>
      <c r="P13" s="46"/>
      <c r="Q13" s="46"/>
      <c r="R13" s="46">
        <v>0</v>
      </c>
      <c r="S13" s="46"/>
      <c r="T13" s="46">
        <v>0</v>
      </c>
      <c r="U13" s="46">
        <v>0</v>
      </c>
      <c r="V13" s="46">
        <v>0</v>
      </c>
      <c r="W13" s="46">
        <v>0</v>
      </c>
      <c r="X13" s="46">
        <v>1</v>
      </c>
      <c r="Y13" s="13" t="s">
        <v>0</v>
      </c>
      <c r="Z13" s="47"/>
      <c r="AA13" s="2">
        <f t="shared" si="4"/>
        <v>1</v>
      </c>
      <c r="AB13" s="15" t="s">
        <v>62</v>
      </c>
      <c r="AC13" s="2">
        <v>12</v>
      </c>
      <c r="AD13" s="2">
        <v>14</v>
      </c>
    </row>
    <row r="14" spans="2:30" ht="18" customHeight="1" thickBot="1">
      <c r="B14" s="1" t="s">
        <v>44</v>
      </c>
      <c r="E14" s="2"/>
      <c r="G14" s="1">
        <v>13</v>
      </c>
      <c r="H14" s="2">
        <f t="shared" si="0"/>
        <v>1</v>
      </c>
      <c r="I14" s="3">
        <f t="shared" si="1"/>
        <v>0</v>
      </c>
      <c r="J14" s="3">
        <f t="shared" si="5"/>
        <v>0</v>
      </c>
      <c r="L14" s="3">
        <f t="shared" si="2"/>
        <v>0</v>
      </c>
      <c r="M14" s="19" t="str">
        <f t="shared" si="3"/>
        <v>0&lt;0&lt;0</v>
      </c>
      <c r="N14" s="60">
        <v>0.5</v>
      </c>
      <c r="O14" s="27"/>
      <c r="P14" s="27"/>
      <c r="Q14" s="48"/>
      <c r="R14" s="48"/>
      <c r="S14" s="48"/>
      <c r="T14" s="48"/>
      <c r="U14" s="50"/>
      <c r="V14" s="57">
        <v>0.5</v>
      </c>
      <c r="W14" s="57"/>
      <c r="X14" s="48"/>
      <c r="Y14" s="48"/>
      <c r="Z14" s="14" t="s">
        <v>0</v>
      </c>
      <c r="AA14" s="20">
        <f t="shared" si="4"/>
        <v>1</v>
      </c>
      <c r="AB14" s="15"/>
      <c r="AC14" s="21"/>
      <c r="AD14" s="2"/>
    </row>
    <row r="15" spans="8:29" ht="18" customHeight="1">
      <c r="H15" s="4">
        <f>SUM(H2:H14)</f>
        <v>37</v>
      </c>
      <c r="I15" s="4">
        <f>SUM(I2:I14)</f>
        <v>35</v>
      </c>
      <c r="J15" s="4">
        <f>SUM(J2:J14)/2</f>
        <v>35</v>
      </c>
      <c r="K15" s="4"/>
      <c r="L15" s="3"/>
      <c r="M15" s="2"/>
      <c r="AA15" s="4">
        <f>SUM(AA2:AA14)</f>
        <v>37</v>
      </c>
      <c r="AB15" s="4"/>
      <c r="AC15" s="4">
        <f>SUM(AC2:AC14)</f>
        <v>78</v>
      </c>
    </row>
    <row r="16" spans="9:13" ht="18" customHeight="1">
      <c r="I16" s="3"/>
      <c r="J16" s="3"/>
      <c r="K16" s="3"/>
      <c r="L16" s="3"/>
      <c r="M16" s="2"/>
    </row>
  </sheetData>
  <sheetProtection/>
  <conditionalFormatting sqref="V10">
    <cfRule type="expression" priority="26" dxfId="0" stopIfTrue="1">
      <formula>(LEFT($C10,6)="BSV 63")</formula>
    </cfRule>
  </conditionalFormatting>
  <conditionalFormatting sqref="V12">
    <cfRule type="expression" priority="22" dxfId="0" stopIfTrue="1">
      <formula>(LEFT($C12,6)="BSV 63")</formula>
    </cfRule>
  </conditionalFormatting>
  <conditionalFormatting sqref="Q14">
    <cfRule type="expression" priority="21" dxfId="0" stopIfTrue="1">
      <formula>(LEFT($C14,6)="BSV 63")</formula>
    </cfRule>
  </conditionalFormatting>
  <conditionalFormatting sqref="Z11">
    <cfRule type="expression" priority="20" dxfId="0" stopIfTrue="1">
      <formula>(LEFT($C11,6)="BSV 63")</formula>
    </cfRule>
  </conditionalFormatting>
  <conditionalFormatting sqref="W14">
    <cfRule type="expression" priority="19" dxfId="0" stopIfTrue="1">
      <formula>(LEFT($C14,6)="BSV 63")</formula>
    </cfRule>
  </conditionalFormatting>
  <conditionalFormatting sqref="V13">
    <cfRule type="expression" priority="17" dxfId="0" stopIfTrue="1">
      <formula>(LEFT($C13,6)="BSV 63")</formula>
    </cfRule>
  </conditionalFormatting>
  <conditionalFormatting sqref="Z10">
    <cfRule type="expression" priority="16" dxfId="0" stopIfTrue="1">
      <formula>(LEFT($C10,6)="BSV 63")</formula>
    </cfRule>
  </conditionalFormatting>
  <conditionalFormatting sqref="Z2">
    <cfRule type="expression" priority="15" dxfId="0" stopIfTrue="1">
      <formula>(LEFT($C2,6)="BSV 63")</formula>
    </cfRule>
  </conditionalFormatting>
  <conditionalFormatting sqref="V14">
    <cfRule type="expression" priority="14" dxfId="0" stopIfTrue="1">
      <formula>(LEFT($C14,6)="BSV 63")</formula>
    </cfRule>
  </conditionalFormatting>
  <conditionalFormatting sqref="N14">
    <cfRule type="expression" priority="13" dxfId="0" stopIfTrue="1">
      <formula>(LEFT($C14,6)="BSV 63")</formula>
    </cfRule>
  </conditionalFormatting>
  <conditionalFormatting sqref="O5">
    <cfRule type="expression" priority="12" dxfId="0" stopIfTrue="1">
      <formula>(LEFT($C5,6)="BSV 63")</formula>
    </cfRule>
  </conditionalFormatting>
  <conditionalFormatting sqref="Q3">
    <cfRule type="expression" priority="11" dxfId="0" stopIfTrue="1">
      <formula>(LEFT($C3,6)="BSV 63")</formula>
    </cfRule>
  </conditionalFormatting>
  <conditionalFormatting sqref="O6">
    <cfRule type="expression" priority="10" dxfId="0" stopIfTrue="1">
      <formula>(LEFT($C6,6)="BSV 63")</formula>
    </cfRule>
  </conditionalFormatting>
  <conditionalFormatting sqref="R3">
    <cfRule type="expression" priority="9" dxfId="0" stopIfTrue="1">
      <formula>(LEFT($C3,6)="BSV 63")</formula>
    </cfRule>
  </conditionalFormatting>
  <conditionalFormatting sqref="P5">
    <cfRule type="expression" priority="8" dxfId="0" stopIfTrue="1">
      <formula>(LEFT($C5,6)="BSV 63")</formula>
    </cfRule>
  </conditionalFormatting>
  <conditionalFormatting sqref="Q4">
    <cfRule type="expression" priority="7" dxfId="0" stopIfTrue="1">
      <formula>(LEFT($C4,6)="BSV 63")</formula>
    </cfRule>
  </conditionalFormatting>
  <conditionalFormatting sqref="Q10">
    <cfRule type="expression" priority="6" dxfId="0" stopIfTrue="1">
      <formula>(LEFT($C10,6)="BSV 63")</formula>
    </cfRule>
  </conditionalFormatting>
  <conditionalFormatting sqref="V5">
    <cfRule type="expression" priority="5" dxfId="0" stopIfTrue="1">
      <formula>(LEFT($C5,6)="BSV 63")</formula>
    </cfRule>
  </conditionalFormatting>
  <conditionalFormatting sqref="R12">
    <cfRule type="expression" priority="4" dxfId="0" stopIfTrue="1">
      <formula>(LEFT($C12,6)="BSV 63")</formula>
    </cfRule>
  </conditionalFormatting>
  <conditionalFormatting sqref="X6">
    <cfRule type="expression" priority="3" dxfId="0" stopIfTrue="1">
      <formula>(LEFT($C6,6)="BSV 63")</formula>
    </cfRule>
  </conditionalFormatting>
  <conditionalFormatting sqref="R10">
    <cfRule type="expression" priority="2" dxfId="0" stopIfTrue="1">
      <formula>(LEFT($C10,6)="BSV 63")</formula>
    </cfRule>
  </conditionalFormatting>
  <conditionalFormatting sqref="V6">
    <cfRule type="expression" priority="1" dxfId="0" stopIfTrue="1">
      <formula>(LEFT($C6,6)="BSV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4" r:id="rId1"/>
  <headerFooter alignWithMargins="0">
    <oddHeader>&amp;C&amp;12März-Schnellschach 2021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6">
    <pageSetUpPr fitToPage="1"/>
  </sheetPr>
  <dimension ref="B1:AC15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5" width="3.8515625" style="1" customWidth="1"/>
    <col min="26" max="26" width="5.140625" style="1" bestFit="1" customWidth="1"/>
    <col min="27" max="27" width="8.421875" style="1" bestFit="1" customWidth="1"/>
    <col min="28" max="28" width="6.00390625" style="1" bestFit="1" customWidth="1"/>
    <col min="29" max="29" width="4.140625" style="1" bestFit="1" customWidth="1"/>
    <col min="30" max="16384" width="11.421875" style="1" customWidth="1"/>
  </cols>
  <sheetData>
    <row r="1" spans="2:29" s="8" customFormat="1" ht="18" customHeight="1" thickBot="1">
      <c r="B1" s="5">
        <v>44316</v>
      </c>
      <c r="C1" s="6" t="s">
        <v>1</v>
      </c>
      <c r="D1" s="16" t="s">
        <v>12</v>
      </c>
      <c r="E1" s="7" t="s">
        <v>5</v>
      </c>
      <c r="F1" s="16" t="s">
        <v>6</v>
      </c>
      <c r="G1" s="6"/>
      <c r="H1" s="7" t="s">
        <v>15</v>
      </c>
      <c r="I1" s="7" t="s">
        <v>13</v>
      </c>
      <c r="J1" s="7" t="s">
        <v>14</v>
      </c>
      <c r="K1" s="7" t="s">
        <v>12</v>
      </c>
      <c r="L1" s="7" t="s">
        <v>16</v>
      </c>
      <c r="M1" s="7" t="s">
        <v>17</v>
      </c>
      <c r="N1" s="61">
        <v>1</v>
      </c>
      <c r="O1" s="61">
        <v>2</v>
      </c>
      <c r="P1" s="61">
        <v>3</v>
      </c>
      <c r="Q1" s="61">
        <v>4</v>
      </c>
      <c r="R1" s="61">
        <v>5</v>
      </c>
      <c r="S1" s="61">
        <v>6</v>
      </c>
      <c r="T1" s="61">
        <v>7</v>
      </c>
      <c r="U1" s="61">
        <v>8</v>
      </c>
      <c r="V1" s="61">
        <v>9</v>
      </c>
      <c r="W1" s="61">
        <v>10</v>
      </c>
      <c r="X1" s="61">
        <v>11</v>
      </c>
      <c r="Y1" s="61">
        <v>12</v>
      </c>
      <c r="Z1" s="7" t="s">
        <v>3</v>
      </c>
      <c r="AA1" s="7" t="s">
        <v>9</v>
      </c>
      <c r="AB1" s="7" t="s">
        <v>2</v>
      </c>
      <c r="AC1" s="7" t="s">
        <v>4</v>
      </c>
    </row>
    <row r="2" spans="2:29" ht="18" customHeight="1">
      <c r="B2" s="1" t="s">
        <v>29</v>
      </c>
      <c r="C2" s="1" t="s">
        <v>7</v>
      </c>
      <c r="D2" s="1">
        <v>2196</v>
      </c>
      <c r="E2" s="2" t="s">
        <v>5</v>
      </c>
      <c r="F2" s="1">
        <v>50</v>
      </c>
      <c r="G2" s="1">
        <v>1</v>
      </c>
      <c r="H2" s="2">
        <f aca="true" t="shared" si="0" ref="H2:H13">SUM(N2:Y2)</f>
        <v>5</v>
      </c>
      <c r="I2" s="3">
        <f aca="true" t="shared" si="1" ref="I2:I13">GetRealePunkte(N2)+H2-H2</f>
        <v>5</v>
      </c>
      <c r="J2" s="3">
        <f>GetPartieCount(N2)+H2-H2</f>
        <v>6</v>
      </c>
      <c r="K2" s="1">
        <v>2196</v>
      </c>
      <c r="L2" s="3">
        <f aca="true" t="shared" si="2" ref="L2:L13">GetGekappteGegnerAvgSelo(N2)+H2-H2+K2-K2</f>
        <v>1696</v>
      </c>
      <c r="M2" s="19" t="str">
        <f aca="true" t="shared" si="3" ref="M2:M13">I2&amp;"&lt;"&amp;J2&amp;"&lt;"&amp;L2</f>
        <v>5&lt;6&lt;1696</v>
      </c>
      <c r="N2" s="12" t="s">
        <v>0</v>
      </c>
      <c r="O2" s="41">
        <v>0.5</v>
      </c>
      <c r="P2" s="41">
        <v>0.5</v>
      </c>
      <c r="Q2" s="24">
        <v>1</v>
      </c>
      <c r="R2" s="24">
        <v>1</v>
      </c>
      <c r="S2" s="24">
        <v>1</v>
      </c>
      <c r="T2" s="24">
        <v>1</v>
      </c>
      <c r="U2" s="24"/>
      <c r="V2" s="24"/>
      <c r="W2" s="24"/>
      <c r="X2" s="24"/>
      <c r="Y2" s="25"/>
      <c r="Z2" s="3">
        <f aca="true" t="shared" si="4" ref="Z2:Z13">SUM(N2:Y2)</f>
        <v>5</v>
      </c>
      <c r="AA2" s="15" t="s">
        <v>55</v>
      </c>
      <c r="AB2" s="2">
        <v>1</v>
      </c>
      <c r="AC2" s="2">
        <v>35</v>
      </c>
    </row>
    <row r="3" spans="2:29" ht="18" customHeight="1">
      <c r="B3" s="1" t="s">
        <v>24</v>
      </c>
      <c r="C3" s="1" t="s">
        <v>7</v>
      </c>
      <c r="D3" s="1">
        <v>1839</v>
      </c>
      <c r="E3" s="2" t="s">
        <v>5</v>
      </c>
      <c r="F3" s="1">
        <v>13</v>
      </c>
      <c r="G3" s="1">
        <v>2</v>
      </c>
      <c r="H3" s="2">
        <f t="shared" si="0"/>
        <v>5</v>
      </c>
      <c r="I3" s="3">
        <f t="shared" si="1"/>
        <v>4</v>
      </c>
      <c r="J3" s="3">
        <f aca="true" t="shared" si="5" ref="J3:J13">GetPartieCount(N3)+H3-H3</f>
        <v>5</v>
      </c>
      <c r="K3" s="1">
        <v>1839</v>
      </c>
      <c r="L3" s="3">
        <f t="shared" si="2"/>
        <v>1817</v>
      </c>
      <c r="M3" s="19" t="str">
        <f>I3&amp;"&lt;"&amp;J3&amp;"&lt;"&amp;L3</f>
        <v>4&lt;5&lt;1817</v>
      </c>
      <c r="N3" s="42">
        <v>0.5</v>
      </c>
      <c r="O3" s="13" t="s">
        <v>0</v>
      </c>
      <c r="P3" s="22">
        <v>0.5</v>
      </c>
      <c r="Q3" s="46">
        <v>1</v>
      </c>
      <c r="R3" s="46"/>
      <c r="S3" s="46">
        <v>1</v>
      </c>
      <c r="T3" s="46">
        <v>1</v>
      </c>
      <c r="U3" s="46"/>
      <c r="V3" s="46"/>
      <c r="W3" s="46"/>
      <c r="X3" s="52">
        <v>1</v>
      </c>
      <c r="Y3" s="47"/>
      <c r="Z3" s="3">
        <f t="shared" si="4"/>
        <v>5</v>
      </c>
      <c r="AA3" s="15" t="s">
        <v>68</v>
      </c>
      <c r="AB3" s="2">
        <v>2</v>
      </c>
      <c r="AC3" s="2">
        <v>30</v>
      </c>
    </row>
    <row r="4" spans="2:29" ht="18" customHeight="1">
      <c r="B4" s="1" t="s">
        <v>23</v>
      </c>
      <c r="C4" s="1" t="s">
        <v>7</v>
      </c>
      <c r="D4" s="1">
        <v>1904</v>
      </c>
      <c r="E4" s="2" t="s">
        <v>5</v>
      </c>
      <c r="F4" s="1">
        <v>99</v>
      </c>
      <c r="G4" s="1">
        <v>3</v>
      </c>
      <c r="H4" s="2">
        <f t="shared" si="0"/>
        <v>5</v>
      </c>
      <c r="I4" s="3">
        <f t="shared" si="1"/>
        <v>5</v>
      </c>
      <c r="J4" s="3">
        <f t="shared" si="5"/>
        <v>6</v>
      </c>
      <c r="K4" s="1">
        <v>1904</v>
      </c>
      <c r="L4" s="3">
        <f t="shared" si="2"/>
        <v>1468</v>
      </c>
      <c r="M4" s="19" t="str">
        <f t="shared" si="3"/>
        <v>5&lt;6&lt;1468</v>
      </c>
      <c r="N4" s="42">
        <v>0.5</v>
      </c>
      <c r="O4" s="22">
        <v>0.5</v>
      </c>
      <c r="P4" s="13" t="s">
        <v>0</v>
      </c>
      <c r="Q4" s="46"/>
      <c r="R4" s="46">
        <v>1</v>
      </c>
      <c r="S4" s="46"/>
      <c r="T4" s="46">
        <v>1</v>
      </c>
      <c r="U4" s="46">
        <v>1</v>
      </c>
      <c r="V4" s="46"/>
      <c r="W4" s="46">
        <v>1</v>
      </c>
      <c r="X4" s="46"/>
      <c r="Y4" s="47"/>
      <c r="Z4" s="2">
        <f t="shared" si="4"/>
        <v>5</v>
      </c>
      <c r="AA4" s="15" t="s">
        <v>36</v>
      </c>
      <c r="AB4" s="2">
        <v>3</v>
      </c>
      <c r="AC4" s="2">
        <v>26</v>
      </c>
    </row>
    <row r="5" spans="2:29" ht="18" customHeight="1">
      <c r="B5" s="1" t="s">
        <v>18</v>
      </c>
      <c r="C5" s="1" t="s">
        <v>7</v>
      </c>
      <c r="D5" s="1">
        <v>1962</v>
      </c>
      <c r="E5" s="2" t="s">
        <v>5</v>
      </c>
      <c r="F5" s="1">
        <v>97</v>
      </c>
      <c r="G5" s="1">
        <v>4</v>
      </c>
      <c r="H5" s="2">
        <f t="shared" si="0"/>
        <v>3.5</v>
      </c>
      <c r="I5" s="3">
        <f>GetRealePunkte(N5)+H5-H5</f>
        <v>3.5</v>
      </c>
      <c r="J5" s="3">
        <f t="shared" si="5"/>
        <v>6</v>
      </c>
      <c r="K5" s="1">
        <v>1962</v>
      </c>
      <c r="L5" s="3">
        <f t="shared" si="2"/>
        <v>1564</v>
      </c>
      <c r="M5" s="19" t="str">
        <f>I5&amp;"&lt;"&amp;J5&amp;"&lt;"&amp;L5</f>
        <v>3,5&lt;6&lt;1564</v>
      </c>
      <c r="N5" s="36">
        <v>0</v>
      </c>
      <c r="O5" s="46">
        <v>0</v>
      </c>
      <c r="P5" s="46"/>
      <c r="Q5" s="13" t="s">
        <v>0</v>
      </c>
      <c r="R5" s="22">
        <v>0.5</v>
      </c>
      <c r="S5" s="46"/>
      <c r="T5" s="46"/>
      <c r="U5" s="46">
        <v>1</v>
      </c>
      <c r="V5" s="46">
        <v>1</v>
      </c>
      <c r="W5" s="46">
        <v>1</v>
      </c>
      <c r="X5" s="46"/>
      <c r="Y5" s="47"/>
      <c r="Z5" s="2">
        <f t="shared" si="4"/>
        <v>3.5</v>
      </c>
      <c r="AA5" s="15" t="s">
        <v>69</v>
      </c>
      <c r="AB5" s="2">
        <v>4</v>
      </c>
      <c r="AC5" s="2">
        <v>23</v>
      </c>
    </row>
    <row r="6" spans="2:29" ht="18" customHeight="1">
      <c r="B6" s="1" t="s">
        <v>35</v>
      </c>
      <c r="C6" s="1" t="s">
        <v>7</v>
      </c>
      <c r="D6" s="1">
        <v>1883</v>
      </c>
      <c r="E6" s="2" t="s">
        <v>5</v>
      </c>
      <c r="F6" s="1">
        <v>17</v>
      </c>
      <c r="G6" s="1">
        <v>5</v>
      </c>
      <c r="H6" s="2">
        <f t="shared" si="0"/>
        <v>3</v>
      </c>
      <c r="I6" s="3">
        <f t="shared" si="1"/>
        <v>2.5</v>
      </c>
      <c r="J6" s="3">
        <f t="shared" si="5"/>
        <v>5</v>
      </c>
      <c r="K6" s="1">
        <v>1883</v>
      </c>
      <c r="L6" s="3">
        <f t="shared" si="2"/>
        <v>1400</v>
      </c>
      <c r="M6" s="19" t="str">
        <f>I6&amp;"&lt;"&amp;J6&amp;"&lt;"&amp;L6</f>
        <v>2,5&lt;5&lt;1400</v>
      </c>
      <c r="N6" s="36">
        <v>0</v>
      </c>
      <c r="O6" s="46"/>
      <c r="P6" s="46">
        <v>0</v>
      </c>
      <c r="Q6" s="22">
        <v>0.5</v>
      </c>
      <c r="R6" s="13" t="s">
        <v>0</v>
      </c>
      <c r="S6" s="46"/>
      <c r="T6" s="46"/>
      <c r="U6" s="46">
        <v>1</v>
      </c>
      <c r="V6" s="46">
        <v>1</v>
      </c>
      <c r="W6" s="46"/>
      <c r="X6" s="46"/>
      <c r="Y6" s="58">
        <v>0.5</v>
      </c>
      <c r="Z6" s="2">
        <f t="shared" si="4"/>
        <v>3</v>
      </c>
      <c r="AA6" s="15" t="s">
        <v>70</v>
      </c>
      <c r="AB6" s="2">
        <v>5</v>
      </c>
      <c r="AC6" s="2">
        <v>21</v>
      </c>
    </row>
    <row r="7" spans="2:29" ht="18" customHeight="1">
      <c r="B7" s="1" t="s">
        <v>22</v>
      </c>
      <c r="C7" s="1" t="s">
        <v>7</v>
      </c>
      <c r="D7" s="1">
        <v>1959</v>
      </c>
      <c r="E7" s="2" t="s">
        <v>5</v>
      </c>
      <c r="F7" s="1">
        <v>85</v>
      </c>
      <c r="G7" s="1">
        <v>6</v>
      </c>
      <c r="H7" s="2">
        <f t="shared" si="0"/>
        <v>3</v>
      </c>
      <c r="I7" s="3">
        <f t="shared" si="1"/>
        <v>3</v>
      </c>
      <c r="J7" s="3">
        <f t="shared" si="5"/>
        <v>6</v>
      </c>
      <c r="K7" s="1">
        <v>1959</v>
      </c>
      <c r="L7" s="3">
        <f t="shared" si="2"/>
        <v>1433</v>
      </c>
      <c r="M7" s="19" t="str">
        <f t="shared" si="3"/>
        <v>3&lt;6&lt;1433</v>
      </c>
      <c r="N7" s="36">
        <v>0</v>
      </c>
      <c r="O7" s="23">
        <v>0</v>
      </c>
      <c r="P7" s="46"/>
      <c r="Q7" s="46"/>
      <c r="R7" s="46"/>
      <c r="S7" s="13" t="s">
        <v>0</v>
      </c>
      <c r="T7" s="46">
        <v>0</v>
      </c>
      <c r="U7" s="46">
        <v>1</v>
      </c>
      <c r="V7" s="46">
        <v>1</v>
      </c>
      <c r="W7" s="46">
        <v>1</v>
      </c>
      <c r="X7" s="46"/>
      <c r="Y7" s="47"/>
      <c r="Z7" s="2">
        <f t="shared" si="4"/>
        <v>3</v>
      </c>
      <c r="AA7" s="15" t="s">
        <v>71</v>
      </c>
      <c r="AB7" s="2">
        <v>6</v>
      </c>
      <c r="AC7" s="2">
        <v>20</v>
      </c>
    </row>
    <row r="8" spans="2:29" ht="18" customHeight="1">
      <c r="B8" s="1" t="s">
        <v>10</v>
      </c>
      <c r="C8" s="1" t="s">
        <v>7</v>
      </c>
      <c r="D8" s="1">
        <v>1811</v>
      </c>
      <c r="E8" s="1" t="s">
        <v>5</v>
      </c>
      <c r="F8" s="1">
        <v>56</v>
      </c>
      <c r="G8" s="1">
        <v>7</v>
      </c>
      <c r="H8" s="2">
        <f t="shared" si="0"/>
        <v>2.5</v>
      </c>
      <c r="I8" s="3">
        <f t="shared" si="1"/>
        <v>2.5</v>
      </c>
      <c r="J8" s="3">
        <f t="shared" si="5"/>
        <v>6</v>
      </c>
      <c r="K8" s="1">
        <v>1811</v>
      </c>
      <c r="L8" s="3">
        <f t="shared" si="2"/>
        <v>267</v>
      </c>
      <c r="M8" s="19" t="str">
        <f t="shared" si="3"/>
        <v>2,5&lt;6&lt;267</v>
      </c>
      <c r="N8" s="36">
        <v>0</v>
      </c>
      <c r="O8" s="23">
        <v>0</v>
      </c>
      <c r="P8" s="46">
        <v>0</v>
      </c>
      <c r="Q8" s="46"/>
      <c r="R8" s="46"/>
      <c r="S8" s="46">
        <v>1</v>
      </c>
      <c r="T8" s="13" t="s">
        <v>0</v>
      </c>
      <c r="U8" s="46"/>
      <c r="V8" s="22">
        <v>0.5</v>
      </c>
      <c r="W8" s="46">
        <v>1</v>
      </c>
      <c r="X8" s="46"/>
      <c r="Y8" s="47"/>
      <c r="Z8" s="2">
        <f t="shared" si="4"/>
        <v>2.5</v>
      </c>
      <c r="AA8" s="15" t="s">
        <v>61</v>
      </c>
      <c r="AB8" s="2">
        <v>7</v>
      </c>
      <c r="AC8" s="2">
        <v>19</v>
      </c>
    </row>
    <row r="9" spans="2:29" ht="18" customHeight="1">
      <c r="B9" s="1" t="s">
        <v>20</v>
      </c>
      <c r="C9" s="1" t="s">
        <v>7</v>
      </c>
      <c r="D9" s="1">
        <v>1598</v>
      </c>
      <c r="E9" s="2" t="s">
        <v>5</v>
      </c>
      <c r="F9" s="1">
        <v>39</v>
      </c>
      <c r="G9" s="1">
        <v>8</v>
      </c>
      <c r="H9" s="2">
        <f t="shared" si="0"/>
        <v>1.5</v>
      </c>
      <c r="I9" s="3">
        <f t="shared" si="1"/>
        <v>1.5</v>
      </c>
      <c r="J9" s="3">
        <f t="shared" si="5"/>
        <v>6</v>
      </c>
      <c r="K9" s="1">
        <v>1598</v>
      </c>
      <c r="L9" s="3">
        <f t="shared" si="2"/>
        <v>267</v>
      </c>
      <c r="M9" s="19" t="str">
        <f t="shared" si="3"/>
        <v>1,5&lt;6&lt;267</v>
      </c>
      <c r="N9" s="36"/>
      <c r="O9" s="23"/>
      <c r="P9" s="46">
        <v>0</v>
      </c>
      <c r="Q9" s="46">
        <v>0</v>
      </c>
      <c r="R9" s="46">
        <v>0</v>
      </c>
      <c r="S9" s="46">
        <v>0</v>
      </c>
      <c r="T9" s="46"/>
      <c r="U9" s="13" t="s">
        <v>0</v>
      </c>
      <c r="V9" s="46">
        <v>1</v>
      </c>
      <c r="W9" s="22">
        <v>0.5</v>
      </c>
      <c r="X9" s="46"/>
      <c r="Y9" s="49"/>
      <c r="Z9" s="2">
        <f t="shared" si="4"/>
        <v>1.5</v>
      </c>
      <c r="AA9" s="15" t="s">
        <v>62</v>
      </c>
      <c r="AB9" s="2">
        <v>8</v>
      </c>
      <c r="AC9" s="2">
        <v>18</v>
      </c>
    </row>
    <row r="10" spans="2:29" ht="18" customHeight="1">
      <c r="B10" s="1" t="s">
        <v>19</v>
      </c>
      <c r="C10" s="1" t="s">
        <v>7</v>
      </c>
      <c r="D10" s="1">
        <v>1785</v>
      </c>
      <c r="E10" s="2" t="s">
        <v>5</v>
      </c>
      <c r="F10" s="1">
        <v>60</v>
      </c>
      <c r="G10" s="1">
        <v>9</v>
      </c>
      <c r="H10" s="2">
        <f t="shared" si="0"/>
        <v>1</v>
      </c>
      <c r="I10" s="3">
        <f>GetRealePunkte(N10)+H10-H10</f>
        <v>1</v>
      </c>
      <c r="J10" s="3">
        <f t="shared" si="5"/>
        <v>6</v>
      </c>
      <c r="K10" s="1">
        <v>1785</v>
      </c>
      <c r="L10" s="3">
        <f t="shared" si="2"/>
        <v>200</v>
      </c>
      <c r="M10" s="19" t="str">
        <f>I10&amp;"&lt;"&amp;J10&amp;"&lt;"&amp;L10</f>
        <v>1&lt;6&lt;200</v>
      </c>
      <c r="N10" s="36"/>
      <c r="O10" s="23"/>
      <c r="P10" s="46"/>
      <c r="Q10" s="46">
        <v>0</v>
      </c>
      <c r="R10" s="46">
        <v>0</v>
      </c>
      <c r="S10" s="46">
        <v>0</v>
      </c>
      <c r="T10" s="22">
        <v>0.5</v>
      </c>
      <c r="U10" s="46">
        <v>0</v>
      </c>
      <c r="V10" s="13" t="s">
        <v>0</v>
      </c>
      <c r="W10" s="22">
        <v>0.5</v>
      </c>
      <c r="X10" s="46"/>
      <c r="Y10" s="58"/>
      <c r="Z10" s="2">
        <f t="shared" si="4"/>
        <v>1</v>
      </c>
      <c r="AA10" s="15" t="s">
        <v>72</v>
      </c>
      <c r="AB10" s="2">
        <v>9</v>
      </c>
      <c r="AC10" s="2">
        <v>17</v>
      </c>
    </row>
    <row r="11" spans="2:29" ht="18" customHeight="1">
      <c r="B11" s="1" t="s">
        <v>21</v>
      </c>
      <c r="C11" s="1" t="s">
        <v>7</v>
      </c>
      <c r="D11" s="1">
        <v>1488</v>
      </c>
      <c r="E11" s="2" t="s">
        <v>5</v>
      </c>
      <c r="F11" s="1">
        <v>36</v>
      </c>
      <c r="G11" s="1">
        <v>10</v>
      </c>
      <c r="H11" s="2">
        <f t="shared" si="0"/>
        <v>1</v>
      </c>
      <c r="I11" s="3">
        <f t="shared" si="1"/>
        <v>1</v>
      </c>
      <c r="J11" s="3">
        <f t="shared" si="5"/>
        <v>6</v>
      </c>
      <c r="K11" s="1">
        <v>1488</v>
      </c>
      <c r="L11" s="3">
        <f t="shared" si="2"/>
        <v>200</v>
      </c>
      <c r="M11" s="19" t="str">
        <f t="shared" si="3"/>
        <v>1&lt;6&lt;200</v>
      </c>
      <c r="N11" s="36"/>
      <c r="O11" s="23"/>
      <c r="P11" s="46">
        <v>0</v>
      </c>
      <c r="Q11" s="46">
        <v>0</v>
      </c>
      <c r="R11" s="46"/>
      <c r="S11" s="46">
        <v>0</v>
      </c>
      <c r="T11" s="46">
        <v>0</v>
      </c>
      <c r="U11" s="22">
        <v>0.5</v>
      </c>
      <c r="V11" s="22">
        <v>0.5</v>
      </c>
      <c r="W11" s="13" t="s">
        <v>0</v>
      </c>
      <c r="X11" s="46"/>
      <c r="Y11" s="58"/>
      <c r="Z11" s="2">
        <f t="shared" si="4"/>
        <v>1</v>
      </c>
      <c r="AA11" s="15" t="s">
        <v>66</v>
      </c>
      <c r="AB11" s="2">
        <v>10</v>
      </c>
      <c r="AC11" s="2">
        <v>16</v>
      </c>
    </row>
    <row r="12" spans="2:29" ht="18" customHeight="1">
      <c r="B12" s="1" t="s">
        <v>43</v>
      </c>
      <c r="E12" s="2"/>
      <c r="G12" s="1">
        <v>11</v>
      </c>
      <c r="H12" s="2">
        <f t="shared" si="0"/>
        <v>0</v>
      </c>
      <c r="I12" s="3">
        <f>GetRealePunkte(N12)+H12-H12</f>
        <v>0</v>
      </c>
      <c r="J12" s="3">
        <f t="shared" si="5"/>
        <v>0</v>
      </c>
      <c r="L12" s="3">
        <f t="shared" si="2"/>
        <v>0</v>
      </c>
      <c r="M12" s="19" t="str">
        <f>I12&amp;"&lt;"&amp;J12&amp;"&lt;"&amp;L12</f>
        <v>0&lt;0&lt;0</v>
      </c>
      <c r="N12" s="36"/>
      <c r="O12" s="51">
        <v>0</v>
      </c>
      <c r="P12" s="46"/>
      <c r="Q12" s="46"/>
      <c r="R12" s="46"/>
      <c r="S12" s="46"/>
      <c r="T12" s="46"/>
      <c r="U12" s="46"/>
      <c r="V12" s="46"/>
      <c r="W12" s="46"/>
      <c r="X12" s="13" t="s">
        <v>0</v>
      </c>
      <c r="Y12" s="47"/>
      <c r="Z12" s="2">
        <f t="shared" si="4"/>
        <v>0</v>
      </c>
      <c r="AA12" s="15"/>
      <c r="AB12" s="2"/>
      <c r="AC12" s="2"/>
    </row>
    <row r="13" spans="2:29" ht="18" customHeight="1" thickBot="1">
      <c r="B13" s="1" t="s">
        <v>44</v>
      </c>
      <c r="E13" s="2"/>
      <c r="G13" s="1">
        <v>12</v>
      </c>
      <c r="H13" s="2">
        <f t="shared" si="0"/>
        <v>0.5</v>
      </c>
      <c r="I13" s="3">
        <f t="shared" si="1"/>
        <v>0</v>
      </c>
      <c r="J13" s="3">
        <f t="shared" si="5"/>
        <v>0</v>
      </c>
      <c r="L13" s="3">
        <f t="shared" si="2"/>
        <v>0</v>
      </c>
      <c r="M13" s="19" t="str">
        <f t="shared" si="3"/>
        <v>0&lt;0&lt;0</v>
      </c>
      <c r="N13" s="37"/>
      <c r="O13" s="27"/>
      <c r="P13" s="27"/>
      <c r="Q13" s="48"/>
      <c r="R13" s="57">
        <v>0.5</v>
      </c>
      <c r="S13" s="48"/>
      <c r="T13" s="48"/>
      <c r="U13" s="50"/>
      <c r="V13" s="50"/>
      <c r="W13" s="57"/>
      <c r="X13" s="48"/>
      <c r="Y13" s="14" t="s">
        <v>0</v>
      </c>
      <c r="Z13" s="20">
        <f t="shared" si="4"/>
        <v>0.5</v>
      </c>
      <c r="AA13" s="15"/>
      <c r="AB13" s="21"/>
      <c r="AC13" s="2"/>
    </row>
    <row r="14" spans="8:28" ht="18" customHeight="1">
      <c r="H14" s="4">
        <f>SUM(H2:H13)</f>
        <v>31</v>
      </c>
      <c r="I14" s="4">
        <f>SUM(I2:I13)</f>
        <v>29</v>
      </c>
      <c r="J14" s="4">
        <f>SUM(J2:J13)/2</f>
        <v>29</v>
      </c>
      <c r="K14" s="4"/>
      <c r="L14" s="3"/>
      <c r="M14" s="2"/>
      <c r="Z14" s="4">
        <f>SUM(Z2:Z13)</f>
        <v>31</v>
      </c>
      <c r="AA14" s="4"/>
      <c r="AB14" s="4">
        <f>SUM(AB2:AB13)</f>
        <v>55</v>
      </c>
    </row>
    <row r="15" spans="9:13" ht="18" customHeight="1">
      <c r="I15" s="3"/>
      <c r="J15" s="3"/>
      <c r="K15" s="3"/>
      <c r="L15" s="3"/>
      <c r="M15" s="2"/>
    </row>
  </sheetData>
  <sheetProtection/>
  <conditionalFormatting sqref="V10">
    <cfRule type="expression" priority="39" dxfId="0" stopIfTrue="1">
      <formula>(LEFT($C10,6)="BSV 63")</formula>
    </cfRule>
  </conditionalFormatting>
  <conditionalFormatting sqref="V12">
    <cfRule type="expression" priority="38" dxfId="0" stopIfTrue="1">
      <formula>(LEFT($C12,6)="BSV 63")</formula>
    </cfRule>
  </conditionalFormatting>
  <conditionalFormatting sqref="Q13">
    <cfRule type="expression" priority="37" dxfId="0" stopIfTrue="1">
      <formula>(LEFT($C13,6)="BSV 63")</formula>
    </cfRule>
  </conditionalFormatting>
  <conditionalFormatting sqref="Y11">
    <cfRule type="expression" priority="36" dxfId="0" stopIfTrue="1">
      <formula>(LEFT($C11,6)="BSV 63")</formula>
    </cfRule>
  </conditionalFormatting>
  <conditionalFormatting sqref="W13">
    <cfRule type="expression" priority="35" dxfId="0" stopIfTrue="1">
      <formula>(LEFT($C13,6)="BSV 63")</formula>
    </cfRule>
  </conditionalFormatting>
  <conditionalFormatting sqref="P2">
    <cfRule type="expression" priority="17" dxfId="0" stopIfTrue="1">
      <formula>(LEFT($C2,6)="BSV 63")</formula>
    </cfRule>
  </conditionalFormatting>
  <conditionalFormatting sqref="O2">
    <cfRule type="expression" priority="16" dxfId="0" stopIfTrue="1">
      <formula>(LEFT($C2,6)="BSV 63")</formula>
    </cfRule>
  </conditionalFormatting>
  <conditionalFormatting sqref="N3">
    <cfRule type="expression" priority="15" dxfId="0" stopIfTrue="1">
      <formula>(LEFT($C3,6)="BSV 63")</formula>
    </cfRule>
  </conditionalFormatting>
  <conditionalFormatting sqref="N4">
    <cfRule type="expression" priority="14" dxfId="0" stopIfTrue="1">
      <formula>(LEFT($C4,6)="BSV 63")</formula>
    </cfRule>
  </conditionalFormatting>
  <conditionalFormatting sqref="P3">
    <cfRule type="expression" priority="13" dxfId="0" stopIfTrue="1">
      <formula>(LEFT($C3,6)="BSV 63")</formula>
    </cfRule>
  </conditionalFormatting>
  <conditionalFormatting sqref="O4">
    <cfRule type="expression" priority="12" dxfId="0" stopIfTrue="1">
      <formula>(LEFT($C4,6)="BSV 63")</formula>
    </cfRule>
  </conditionalFormatting>
  <conditionalFormatting sqref="R5">
    <cfRule type="expression" priority="11" dxfId="0" stopIfTrue="1">
      <formula>(LEFT($C5,6)="BSV 63")</formula>
    </cfRule>
  </conditionalFormatting>
  <conditionalFormatting sqref="Q6">
    <cfRule type="expression" priority="10" dxfId="0" stopIfTrue="1">
      <formula>(LEFT($C6,6)="BSV 63")</formula>
    </cfRule>
  </conditionalFormatting>
  <conditionalFormatting sqref="Y6">
    <cfRule type="expression" priority="9" dxfId="0" stopIfTrue="1">
      <formula>(LEFT($C6,6)="BSV 63")</formula>
    </cfRule>
  </conditionalFormatting>
  <conditionalFormatting sqref="Y10">
    <cfRule type="expression" priority="8" dxfId="0" stopIfTrue="1">
      <formula>(LEFT($C10,6)="BSV 63")</formula>
    </cfRule>
  </conditionalFormatting>
  <conditionalFormatting sqref="R13">
    <cfRule type="expression" priority="7" dxfId="0" stopIfTrue="1">
      <formula>(LEFT($C13,6)="BSV 63")</formula>
    </cfRule>
  </conditionalFormatting>
  <conditionalFormatting sqref="V8">
    <cfRule type="expression" priority="6" dxfId="0" stopIfTrue="1">
      <formula>(LEFT($C8,6)="BSV 63")</formula>
    </cfRule>
  </conditionalFormatting>
  <conditionalFormatting sqref="T10">
    <cfRule type="expression" priority="5" dxfId="0" stopIfTrue="1">
      <formula>(LEFT($C10,6)="BSV 63")</formula>
    </cfRule>
  </conditionalFormatting>
  <conditionalFormatting sqref="W9">
    <cfRule type="expression" priority="4" dxfId="0" stopIfTrue="1">
      <formula>(LEFT($C9,6)="BSV 63")</formula>
    </cfRule>
  </conditionalFormatting>
  <conditionalFormatting sqref="U11">
    <cfRule type="expression" priority="3" dxfId="0" stopIfTrue="1">
      <formula>(LEFT($C11,6)="BSV 63")</formula>
    </cfRule>
  </conditionalFormatting>
  <conditionalFormatting sqref="V11">
    <cfRule type="expression" priority="2" dxfId="0" stopIfTrue="1">
      <formula>(LEFT($C11,6)="BSV 63")</formula>
    </cfRule>
  </conditionalFormatting>
  <conditionalFormatting sqref="W10">
    <cfRule type="expression" priority="1" dxfId="0" stopIfTrue="1">
      <formula>(LEFT($C10,6)="BSV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6" r:id="rId1"/>
  <headerFooter alignWithMargins="0">
    <oddHeader>&amp;C&amp;12April-Schnellschach 2021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7">
    <pageSetUpPr fitToPage="1"/>
  </sheetPr>
  <dimension ref="B1:AC15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5" width="3.8515625" style="1" customWidth="1"/>
    <col min="26" max="26" width="5.140625" style="1" bestFit="1" customWidth="1"/>
    <col min="27" max="27" width="8.421875" style="1" bestFit="1" customWidth="1"/>
    <col min="28" max="28" width="6.00390625" style="1" bestFit="1" customWidth="1"/>
    <col min="29" max="29" width="4.140625" style="1" bestFit="1" customWidth="1"/>
    <col min="30" max="16384" width="11.421875" style="1" customWidth="1"/>
  </cols>
  <sheetData>
    <row r="1" spans="2:29" s="8" customFormat="1" ht="18" customHeight="1" thickBot="1">
      <c r="B1" s="5">
        <v>44344</v>
      </c>
      <c r="C1" s="6" t="s">
        <v>1</v>
      </c>
      <c r="D1" s="16" t="s">
        <v>12</v>
      </c>
      <c r="E1" s="7" t="s">
        <v>5</v>
      </c>
      <c r="F1" s="16" t="s">
        <v>6</v>
      </c>
      <c r="G1" s="6"/>
      <c r="H1" s="7" t="s">
        <v>15</v>
      </c>
      <c r="I1" s="7" t="s">
        <v>13</v>
      </c>
      <c r="J1" s="7" t="s">
        <v>14</v>
      </c>
      <c r="K1" s="7"/>
      <c r="L1" s="7" t="s">
        <v>16</v>
      </c>
      <c r="M1" s="7" t="s">
        <v>17</v>
      </c>
      <c r="N1" s="61">
        <v>1</v>
      </c>
      <c r="O1" s="61">
        <v>2</v>
      </c>
      <c r="P1" s="61">
        <v>3</v>
      </c>
      <c r="Q1" s="61">
        <v>4</v>
      </c>
      <c r="R1" s="61">
        <v>5</v>
      </c>
      <c r="S1" s="61">
        <v>6</v>
      </c>
      <c r="T1" s="61">
        <v>7</v>
      </c>
      <c r="U1" s="61">
        <v>8</v>
      </c>
      <c r="V1" s="61">
        <v>9</v>
      </c>
      <c r="W1" s="61">
        <v>10</v>
      </c>
      <c r="X1" s="61">
        <v>11</v>
      </c>
      <c r="Y1" s="61">
        <v>12</v>
      </c>
      <c r="Z1" s="7" t="s">
        <v>3</v>
      </c>
      <c r="AA1" s="7" t="s">
        <v>9</v>
      </c>
      <c r="AB1" s="7" t="s">
        <v>2</v>
      </c>
      <c r="AC1" s="7" t="s">
        <v>4</v>
      </c>
    </row>
    <row r="2" spans="2:29" ht="18" customHeight="1">
      <c r="B2" s="1" t="s">
        <v>24</v>
      </c>
      <c r="C2" s="1" t="s">
        <v>7</v>
      </c>
      <c r="D2" s="1">
        <v>1887</v>
      </c>
      <c r="E2" s="2" t="s">
        <v>5</v>
      </c>
      <c r="F2" s="1">
        <v>14</v>
      </c>
      <c r="G2" s="1">
        <v>1</v>
      </c>
      <c r="H2" s="2">
        <f aca="true" t="shared" si="0" ref="H2:H13">SUM(N2:Y2)</f>
        <v>5</v>
      </c>
      <c r="I2" s="3">
        <f aca="true" t="shared" si="1" ref="I2:I13">GetRealePunkte(N2)+H2-H2</f>
        <v>5</v>
      </c>
      <c r="J2" s="3">
        <f>GetPartieCount(N2)+H2-H2</f>
        <v>6</v>
      </c>
      <c r="L2" s="3">
        <f aca="true" t="shared" si="2" ref="L2:L13">GetGekappteGegnerAvgSelo(N2)+H2-H2+D2-D2</f>
        <v>1696</v>
      </c>
      <c r="M2" s="19" t="str">
        <f aca="true" t="shared" si="3" ref="M2:M13">I2&amp;"&lt;"&amp;J2&amp;"&lt;"&amp;L2</f>
        <v>5&lt;6&lt;1696</v>
      </c>
      <c r="N2" s="12" t="s">
        <v>0</v>
      </c>
      <c r="O2" s="41">
        <v>0.5</v>
      </c>
      <c r="P2" s="24">
        <v>1</v>
      </c>
      <c r="Q2" s="41">
        <v>0.5</v>
      </c>
      <c r="R2" s="24">
        <v>1</v>
      </c>
      <c r="S2" s="24"/>
      <c r="T2" s="24">
        <v>1</v>
      </c>
      <c r="U2" s="24"/>
      <c r="V2" s="24">
        <v>1</v>
      </c>
      <c r="W2" s="24"/>
      <c r="X2" s="24"/>
      <c r="Y2" s="25"/>
      <c r="Z2" s="3">
        <f aca="true" t="shared" si="4" ref="Z2:Z13">SUM(N2:Y2)</f>
        <v>5</v>
      </c>
      <c r="AA2" s="15" t="s">
        <v>73</v>
      </c>
      <c r="AB2" s="2">
        <v>1</v>
      </c>
      <c r="AC2" s="2">
        <v>35</v>
      </c>
    </row>
    <row r="3" spans="2:29" ht="18" customHeight="1">
      <c r="B3" s="1" t="s">
        <v>22</v>
      </c>
      <c r="C3" s="1" t="s">
        <v>7</v>
      </c>
      <c r="D3" s="1">
        <v>1933</v>
      </c>
      <c r="E3" s="2" t="s">
        <v>5</v>
      </c>
      <c r="F3" s="1">
        <v>86</v>
      </c>
      <c r="G3" s="1">
        <v>2</v>
      </c>
      <c r="H3" s="2">
        <f t="shared" si="0"/>
        <v>4.5</v>
      </c>
      <c r="I3" s="3">
        <f t="shared" si="1"/>
        <v>4.5</v>
      </c>
      <c r="J3" s="3">
        <f aca="true" t="shared" si="5" ref="J3:J11">GetPartieCount(N3)+H3-H3</f>
        <v>6</v>
      </c>
      <c r="L3" s="3">
        <f t="shared" si="2"/>
        <v>1810</v>
      </c>
      <c r="M3" s="19" t="str">
        <f>I3&amp;"&lt;"&amp;J3&amp;"&lt;"&amp;L3</f>
        <v>4,5&lt;6&lt;1810</v>
      </c>
      <c r="N3" s="42">
        <v>0.5</v>
      </c>
      <c r="O3" s="13" t="s">
        <v>0</v>
      </c>
      <c r="P3" s="22">
        <v>0.5</v>
      </c>
      <c r="Q3" s="46">
        <v>1</v>
      </c>
      <c r="R3" s="46"/>
      <c r="S3" s="46"/>
      <c r="T3" s="46"/>
      <c r="U3" s="46">
        <v>1</v>
      </c>
      <c r="V3" s="22">
        <v>0.5</v>
      </c>
      <c r="W3" s="46">
        <v>1</v>
      </c>
      <c r="X3" s="46"/>
      <c r="Y3" s="47"/>
      <c r="Z3" s="3">
        <f t="shared" si="4"/>
        <v>4.5</v>
      </c>
      <c r="AA3" s="15" t="s">
        <v>57</v>
      </c>
      <c r="AB3" s="2">
        <v>2</v>
      </c>
      <c r="AC3" s="2">
        <v>30</v>
      </c>
    </row>
    <row r="4" spans="2:29" ht="18" customHeight="1">
      <c r="B4" s="1" t="s">
        <v>18</v>
      </c>
      <c r="C4" s="1" t="s">
        <v>7</v>
      </c>
      <c r="D4" s="1">
        <v>1947</v>
      </c>
      <c r="E4" s="2" t="s">
        <v>5</v>
      </c>
      <c r="F4" s="1">
        <v>98</v>
      </c>
      <c r="G4" s="1">
        <v>3</v>
      </c>
      <c r="H4" s="2">
        <f t="shared" si="0"/>
        <v>3.5</v>
      </c>
      <c r="I4" s="3">
        <f t="shared" si="1"/>
        <v>3.5</v>
      </c>
      <c r="J4" s="3">
        <f t="shared" si="5"/>
        <v>6</v>
      </c>
      <c r="L4" s="3">
        <f t="shared" si="2"/>
        <v>1590</v>
      </c>
      <c r="M4" s="19" t="str">
        <f t="shared" si="3"/>
        <v>3,5&lt;6&lt;1590</v>
      </c>
      <c r="N4" s="36">
        <v>0</v>
      </c>
      <c r="O4" s="22">
        <v>0.5</v>
      </c>
      <c r="P4" s="13" t="s">
        <v>0</v>
      </c>
      <c r="Q4" s="46">
        <v>0</v>
      </c>
      <c r="R4" s="46"/>
      <c r="S4" s="46">
        <v>1</v>
      </c>
      <c r="T4" s="46">
        <v>1</v>
      </c>
      <c r="U4" s="46">
        <v>1</v>
      </c>
      <c r="V4" s="46"/>
      <c r="W4" s="46"/>
      <c r="X4" s="46"/>
      <c r="Y4" s="47"/>
      <c r="Z4" s="2">
        <f t="shared" si="4"/>
        <v>3.5</v>
      </c>
      <c r="AA4" s="15" t="s">
        <v>74</v>
      </c>
      <c r="AB4" s="2">
        <v>3</v>
      </c>
      <c r="AC4" s="2">
        <v>26</v>
      </c>
    </row>
    <row r="5" spans="2:29" ht="18" customHeight="1">
      <c r="B5" s="1" t="s">
        <v>35</v>
      </c>
      <c r="C5" s="1" t="s">
        <v>7</v>
      </c>
      <c r="D5" s="1">
        <v>1883</v>
      </c>
      <c r="E5" s="2" t="s">
        <v>5</v>
      </c>
      <c r="F5" s="1">
        <v>18</v>
      </c>
      <c r="G5" s="1">
        <v>4</v>
      </c>
      <c r="H5" s="2">
        <f t="shared" si="0"/>
        <v>3.5</v>
      </c>
      <c r="I5" s="3">
        <f t="shared" si="1"/>
        <v>3.5</v>
      </c>
      <c r="J5" s="3">
        <f t="shared" si="5"/>
        <v>6</v>
      </c>
      <c r="L5" s="3">
        <f t="shared" si="2"/>
        <v>1639</v>
      </c>
      <c r="M5" s="19" t="str">
        <f>I5&amp;"&lt;"&amp;J5&amp;"&lt;"&amp;L5</f>
        <v>3,5&lt;6&lt;1639</v>
      </c>
      <c r="N5" s="42">
        <v>0.5</v>
      </c>
      <c r="O5" s="46">
        <v>0</v>
      </c>
      <c r="P5" s="46">
        <v>1</v>
      </c>
      <c r="Q5" s="13" t="s">
        <v>0</v>
      </c>
      <c r="R5" s="46"/>
      <c r="S5" s="46">
        <v>1</v>
      </c>
      <c r="T5" s="46"/>
      <c r="U5" s="46">
        <v>0</v>
      </c>
      <c r="V5" s="46"/>
      <c r="W5" s="46">
        <v>1</v>
      </c>
      <c r="X5" s="46"/>
      <c r="Y5" s="47"/>
      <c r="Z5" s="2">
        <f t="shared" si="4"/>
        <v>3.5</v>
      </c>
      <c r="AA5" s="15" t="s">
        <v>75</v>
      </c>
      <c r="AB5" s="2">
        <v>4</v>
      </c>
      <c r="AC5" s="2">
        <v>23</v>
      </c>
    </row>
    <row r="6" spans="2:29" ht="18" customHeight="1">
      <c r="B6" s="1" t="s">
        <v>23</v>
      </c>
      <c r="C6" s="1" t="s">
        <v>7</v>
      </c>
      <c r="D6" s="1">
        <v>1927</v>
      </c>
      <c r="E6" s="2" t="s">
        <v>5</v>
      </c>
      <c r="F6" s="1">
        <v>100</v>
      </c>
      <c r="G6" s="1">
        <v>5</v>
      </c>
      <c r="H6" s="2">
        <f t="shared" si="0"/>
        <v>3.5</v>
      </c>
      <c r="I6" s="3">
        <f t="shared" si="1"/>
        <v>3</v>
      </c>
      <c r="J6" s="3">
        <f t="shared" si="5"/>
        <v>4</v>
      </c>
      <c r="L6" s="3">
        <f t="shared" si="2"/>
        <v>1175</v>
      </c>
      <c r="M6" s="19" t="str">
        <f>I6&amp;"&lt;"&amp;J6&amp;"&lt;"&amp;L6</f>
        <v>3&lt;4&lt;1175</v>
      </c>
      <c r="N6" s="36">
        <v>0</v>
      </c>
      <c r="O6" s="46"/>
      <c r="P6" s="46"/>
      <c r="Q6" s="46"/>
      <c r="R6" s="13" t="s">
        <v>0</v>
      </c>
      <c r="S6" s="46"/>
      <c r="T6" s="46"/>
      <c r="U6" s="46">
        <v>1</v>
      </c>
      <c r="V6" s="46">
        <v>1</v>
      </c>
      <c r="W6" s="46">
        <v>1</v>
      </c>
      <c r="X6" s="51">
        <v>0</v>
      </c>
      <c r="Y6" s="58">
        <v>0.5</v>
      </c>
      <c r="Z6" s="2">
        <f t="shared" si="4"/>
        <v>3.5</v>
      </c>
      <c r="AA6" s="15" t="s">
        <v>61</v>
      </c>
      <c r="AB6" s="2">
        <v>5</v>
      </c>
      <c r="AC6" s="2">
        <v>21</v>
      </c>
    </row>
    <row r="7" spans="2:29" ht="18" customHeight="1">
      <c r="B7" s="1" t="s">
        <v>19</v>
      </c>
      <c r="C7" s="1" t="s">
        <v>7</v>
      </c>
      <c r="D7" s="1">
        <v>1744</v>
      </c>
      <c r="E7" s="2" t="s">
        <v>5</v>
      </c>
      <c r="F7" s="1">
        <v>61</v>
      </c>
      <c r="G7" s="1">
        <v>6</v>
      </c>
      <c r="H7" s="2">
        <f t="shared" si="0"/>
        <v>3</v>
      </c>
      <c r="I7" s="3">
        <f t="shared" si="1"/>
        <v>2</v>
      </c>
      <c r="J7" s="3">
        <f t="shared" si="5"/>
        <v>5</v>
      </c>
      <c r="L7" s="3">
        <f t="shared" si="2"/>
        <v>1355</v>
      </c>
      <c r="M7" s="19" t="str">
        <f t="shared" si="3"/>
        <v>2&lt;5&lt;1355</v>
      </c>
      <c r="N7" s="36"/>
      <c r="O7" s="23"/>
      <c r="P7" s="46">
        <v>0</v>
      </c>
      <c r="Q7" s="46">
        <v>0</v>
      </c>
      <c r="R7" s="46"/>
      <c r="S7" s="13" t="s">
        <v>0</v>
      </c>
      <c r="T7" s="46">
        <v>1</v>
      </c>
      <c r="U7" s="22">
        <v>0.5</v>
      </c>
      <c r="V7" s="22">
        <v>0.5</v>
      </c>
      <c r="W7" s="46"/>
      <c r="X7" s="52">
        <v>1</v>
      </c>
      <c r="Y7" s="47"/>
      <c r="Z7" s="2">
        <f t="shared" si="4"/>
        <v>3</v>
      </c>
      <c r="AA7" s="15" t="s">
        <v>76</v>
      </c>
      <c r="AB7" s="2">
        <v>6</v>
      </c>
      <c r="AC7" s="2">
        <v>20</v>
      </c>
    </row>
    <row r="8" spans="2:29" ht="18" customHeight="1">
      <c r="B8" s="1" t="s">
        <v>21</v>
      </c>
      <c r="C8" s="1" t="s">
        <v>7</v>
      </c>
      <c r="D8" s="1">
        <v>1492</v>
      </c>
      <c r="E8" s="1" t="s">
        <v>5</v>
      </c>
      <c r="F8" s="1">
        <v>37</v>
      </c>
      <c r="G8" s="1">
        <v>7</v>
      </c>
      <c r="H8" s="2">
        <f t="shared" si="0"/>
        <v>3</v>
      </c>
      <c r="I8" s="3">
        <f t="shared" si="1"/>
        <v>2</v>
      </c>
      <c r="J8" s="3">
        <f t="shared" si="5"/>
        <v>5</v>
      </c>
      <c r="L8" s="3">
        <f t="shared" si="2"/>
        <v>240</v>
      </c>
      <c r="M8" s="19" t="str">
        <f t="shared" si="3"/>
        <v>2&lt;5&lt;240</v>
      </c>
      <c r="N8" s="36">
        <v>0</v>
      </c>
      <c r="O8" s="23"/>
      <c r="P8" s="46">
        <v>0</v>
      </c>
      <c r="Q8" s="46"/>
      <c r="R8" s="46"/>
      <c r="S8" s="46">
        <v>0</v>
      </c>
      <c r="T8" s="13" t="s">
        <v>0</v>
      </c>
      <c r="U8" s="46"/>
      <c r="V8" s="46">
        <v>1</v>
      </c>
      <c r="W8" s="46">
        <v>1</v>
      </c>
      <c r="X8" s="52">
        <v>1</v>
      </c>
      <c r="Y8" s="47"/>
      <c r="Z8" s="2">
        <f t="shared" si="4"/>
        <v>3</v>
      </c>
      <c r="AA8" s="15" t="s">
        <v>77</v>
      </c>
      <c r="AB8" s="2">
        <v>7</v>
      </c>
      <c r="AC8" s="2">
        <v>19</v>
      </c>
    </row>
    <row r="9" spans="2:29" ht="18" customHeight="1">
      <c r="B9" s="1" t="s">
        <v>31</v>
      </c>
      <c r="C9" s="1" t="s">
        <v>28</v>
      </c>
      <c r="D9" s="1">
        <v>1866</v>
      </c>
      <c r="E9" s="2" t="s">
        <v>5</v>
      </c>
      <c r="F9" s="1">
        <v>50</v>
      </c>
      <c r="G9" s="1">
        <v>8</v>
      </c>
      <c r="H9" s="2">
        <f t="shared" si="0"/>
        <v>2.5</v>
      </c>
      <c r="I9" s="3">
        <f t="shared" si="1"/>
        <v>2.5</v>
      </c>
      <c r="J9" s="3">
        <f t="shared" si="5"/>
        <v>6</v>
      </c>
      <c r="L9" s="3">
        <f t="shared" si="2"/>
        <v>333</v>
      </c>
      <c r="M9" s="19" t="str">
        <f t="shared" si="3"/>
        <v>2,5&lt;6&lt;333</v>
      </c>
      <c r="N9" s="36"/>
      <c r="O9" s="23">
        <v>0</v>
      </c>
      <c r="P9" s="46">
        <v>0</v>
      </c>
      <c r="Q9" s="46">
        <v>1</v>
      </c>
      <c r="R9" s="46">
        <v>0</v>
      </c>
      <c r="S9" s="22">
        <v>0.5</v>
      </c>
      <c r="T9" s="46"/>
      <c r="U9" s="13" t="s">
        <v>0</v>
      </c>
      <c r="V9" s="46"/>
      <c r="W9" s="46">
        <v>1</v>
      </c>
      <c r="X9" s="46"/>
      <c r="Y9" s="49"/>
      <c r="Z9" s="2">
        <f t="shared" si="4"/>
        <v>2.5</v>
      </c>
      <c r="AA9" s="15" t="s">
        <v>69</v>
      </c>
      <c r="AB9" s="2">
        <v>8</v>
      </c>
      <c r="AC9" s="2">
        <v>18</v>
      </c>
    </row>
    <row r="10" spans="2:29" ht="18" customHeight="1">
      <c r="B10" s="1" t="s">
        <v>10</v>
      </c>
      <c r="C10" s="1" t="s">
        <v>7</v>
      </c>
      <c r="D10" s="1">
        <v>1810</v>
      </c>
      <c r="E10" s="2" t="s">
        <v>5</v>
      </c>
      <c r="F10" s="1">
        <v>57</v>
      </c>
      <c r="G10" s="1">
        <v>9</v>
      </c>
      <c r="H10" s="2">
        <f t="shared" si="0"/>
        <v>2</v>
      </c>
      <c r="I10" s="3">
        <f t="shared" si="1"/>
        <v>2</v>
      </c>
      <c r="J10" s="3">
        <f t="shared" si="5"/>
        <v>6</v>
      </c>
      <c r="L10" s="3">
        <f t="shared" si="2"/>
        <v>267</v>
      </c>
      <c r="M10" s="19" t="str">
        <f>I10&amp;"&lt;"&amp;J10&amp;"&lt;"&amp;L10</f>
        <v>2&lt;6&lt;267</v>
      </c>
      <c r="N10" s="36">
        <v>0</v>
      </c>
      <c r="O10" s="22">
        <v>0.5</v>
      </c>
      <c r="P10" s="46"/>
      <c r="Q10" s="46"/>
      <c r="R10" s="46">
        <v>0</v>
      </c>
      <c r="S10" s="22">
        <v>0.5</v>
      </c>
      <c r="T10" s="46">
        <v>0</v>
      </c>
      <c r="U10" s="46"/>
      <c r="V10" s="13" t="s">
        <v>0</v>
      </c>
      <c r="W10" s="46">
        <v>1</v>
      </c>
      <c r="X10" s="46"/>
      <c r="Y10" s="58"/>
      <c r="Z10" s="2">
        <f t="shared" si="4"/>
        <v>2</v>
      </c>
      <c r="AA10" s="15" t="s">
        <v>78</v>
      </c>
      <c r="AB10" s="2">
        <v>9</v>
      </c>
      <c r="AC10" s="2">
        <v>17</v>
      </c>
    </row>
    <row r="11" spans="2:29" ht="18" customHeight="1">
      <c r="B11" s="1" t="s">
        <v>20</v>
      </c>
      <c r="C11" s="1" t="s">
        <v>7</v>
      </c>
      <c r="D11" s="1">
        <v>1603</v>
      </c>
      <c r="E11" s="2" t="s">
        <v>5</v>
      </c>
      <c r="F11" s="1">
        <v>40</v>
      </c>
      <c r="G11" s="1">
        <v>10</v>
      </c>
      <c r="H11" s="2">
        <f t="shared" si="0"/>
        <v>0</v>
      </c>
      <c r="I11" s="3">
        <f t="shared" si="1"/>
        <v>0</v>
      </c>
      <c r="J11" s="3">
        <f t="shared" si="5"/>
        <v>6</v>
      </c>
      <c r="L11" s="3">
        <f t="shared" si="2"/>
        <v>200</v>
      </c>
      <c r="M11" s="19" t="str">
        <f t="shared" si="3"/>
        <v>0&lt;6&lt;200</v>
      </c>
      <c r="N11" s="36"/>
      <c r="O11" s="23">
        <v>0</v>
      </c>
      <c r="P11" s="46"/>
      <c r="Q11" s="46">
        <v>0</v>
      </c>
      <c r="R11" s="46">
        <v>0</v>
      </c>
      <c r="S11" s="46"/>
      <c r="T11" s="46">
        <v>0</v>
      </c>
      <c r="U11" s="46">
        <v>0</v>
      </c>
      <c r="V11" s="46">
        <v>0</v>
      </c>
      <c r="W11" s="13" t="s">
        <v>0</v>
      </c>
      <c r="X11" s="46"/>
      <c r="Y11" s="58"/>
      <c r="Z11" s="2">
        <f t="shared" si="4"/>
        <v>0</v>
      </c>
      <c r="AA11" s="15" t="s">
        <v>79</v>
      </c>
      <c r="AB11" s="2">
        <v>10</v>
      </c>
      <c r="AC11" s="2">
        <v>16</v>
      </c>
    </row>
    <row r="12" spans="2:29" ht="18" customHeight="1">
      <c r="B12" s="1" t="s">
        <v>80</v>
      </c>
      <c r="E12" s="2"/>
      <c r="G12" s="1">
        <v>11</v>
      </c>
      <c r="H12" s="2">
        <f t="shared" si="0"/>
        <v>0</v>
      </c>
      <c r="I12" s="3">
        <f>GetRealePunkte(N12)+H12-H12</f>
        <v>0</v>
      </c>
      <c r="J12" s="3">
        <f>GetPartieCount(N12)+H12-H12</f>
        <v>0</v>
      </c>
      <c r="L12" s="3">
        <f t="shared" si="2"/>
        <v>0</v>
      </c>
      <c r="M12" s="19" t="str">
        <f>I12&amp;"&lt;"&amp;J12&amp;"&lt;"&amp;L12</f>
        <v>0&lt;0&lt;0</v>
      </c>
      <c r="N12" s="36"/>
      <c r="O12" s="51"/>
      <c r="P12" s="46"/>
      <c r="Q12" s="46"/>
      <c r="R12" s="51">
        <v>0</v>
      </c>
      <c r="S12" s="51">
        <v>0</v>
      </c>
      <c r="T12" s="51">
        <v>0</v>
      </c>
      <c r="U12" s="46"/>
      <c r="V12" s="46"/>
      <c r="W12" s="46"/>
      <c r="X12" s="13" t="s">
        <v>0</v>
      </c>
      <c r="Y12" s="47"/>
      <c r="Z12" s="2">
        <f t="shared" si="4"/>
        <v>0</v>
      </c>
      <c r="AA12" s="15"/>
      <c r="AB12" s="2"/>
      <c r="AC12" s="2"/>
    </row>
    <row r="13" spans="2:29" ht="18" customHeight="1" thickBot="1">
      <c r="B13" s="1" t="s">
        <v>44</v>
      </c>
      <c r="E13" s="2"/>
      <c r="G13" s="1">
        <v>12</v>
      </c>
      <c r="H13" s="2">
        <f t="shared" si="0"/>
        <v>0.5</v>
      </c>
      <c r="I13" s="3">
        <f t="shared" si="1"/>
        <v>0</v>
      </c>
      <c r="J13" s="3">
        <f>GetPartieCount(N13)+H13-H13</f>
        <v>0</v>
      </c>
      <c r="L13" s="3">
        <f t="shared" si="2"/>
        <v>0</v>
      </c>
      <c r="M13" s="19" t="str">
        <f t="shared" si="3"/>
        <v>0&lt;0&lt;0</v>
      </c>
      <c r="N13" s="37"/>
      <c r="O13" s="27"/>
      <c r="P13" s="27"/>
      <c r="Q13" s="48"/>
      <c r="R13" s="57">
        <v>0.5</v>
      </c>
      <c r="S13" s="48"/>
      <c r="T13" s="48"/>
      <c r="U13" s="50"/>
      <c r="V13" s="50"/>
      <c r="W13" s="57"/>
      <c r="X13" s="48"/>
      <c r="Y13" s="14" t="s">
        <v>0</v>
      </c>
      <c r="Z13" s="20">
        <f t="shared" si="4"/>
        <v>0.5</v>
      </c>
      <c r="AA13" s="15"/>
      <c r="AB13" s="21"/>
      <c r="AC13" s="2"/>
    </row>
    <row r="14" spans="8:28" ht="18" customHeight="1">
      <c r="H14" s="4">
        <f>SUM(H2:H13)</f>
        <v>31</v>
      </c>
      <c r="I14" s="4">
        <f>SUM(I2:I13)</f>
        <v>28</v>
      </c>
      <c r="J14" s="4">
        <f>SUM(J2:J13)/2</f>
        <v>28</v>
      </c>
      <c r="K14" s="4"/>
      <c r="L14" s="3"/>
      <c r="M14" s="2"/>
      <c r="Z14" s="4">
        <f>SUM(Z2:Z13)</f>
        <v>31</v>
      </c>
      <c r="AA14" s="4"/>
      <c r="AB14" s="4">
        <f>SUM(AB2:AB13)</f>
        <v>55</v>
      </c>
    </row>
    <row r="15" spans="9:13" ht="18" customHeight="1">
      <c r="I15" s="3"/>
      <c r="J15" s="3"/>
      <c r="K15" s="3"/>
      <c r="L15" s="3"/>
      <c r="M15" s="2"/>
    </row>
  </sheetData>
  <sheetProtection/>
  <conditionalFormatting sqref="V10">
    <cfRule type="expression" priority="35" dxfId="0" stopIfTrue="1">
      <formula>(LEFT($C10,6)="BSV 63")</formula>
    </cfRule>
  </conditionalFormatting>
  <conditionalFormatting sqref="V12">
    <cfRule type="expression" priority="34" dxfId="0" stopIfTrue="1">
      <formula>(LEFT($C12,6)="BSV 63")</formula>
    </cfRule>
  </conditionalFormatting>
  <conditionalFormatting sqref="Q13">
    <cfRule type="expression" priority="33" dxfId="0" stopIfTrue="1">
      <formula>(LEFT($C13,6)="BSV 63")</formula>
    </cfRule>
  </conditionalFormatting>
  <conditionalFormatting sqref="Y11">
    <cfRule type="expression" priority="32" dxfId="0" stopIfTrue="1">
      <formula>(LEFT($C11,6)="BSV 63")</formula>
    </cfRule>
  </conditionalFormatting>
  <conditionalFormatting sqref="W13">
    <cfRule type="expression" priority="31" dxfId="0" stopIfTrue="1">
      <formula>(LEFT($C13,6)="BSV 63")</formula>
    </cfRule>
  </conditionalFormatting>
  <conditionalFormatting sqref="Y10">
    <cfRule type="expression" priority="21" dxfId="0" stopIfTrue="1">
      <formula>(LEFT($C10,6)="BSV 63")</formula>
    </cfRule>
  </conditionalFormatting>
  <conditionalFormatting sqref="R13">
    <cfRule type="expression" priority="20" dxfId="0" stopIfTrue="1">
      <formula>(LEFT($C13,6)="BSV 63")</formula>
    </cfRule>
  </conditionalFormatting>
  <conditionalFormatting sqref="N5">
    <cfRule type="expression" priority="13" dxfId="0" stopIfTrue="1">
      <formula>(LEFT($C5,6)="BSV 63")</formula>
    </cfRule>
  </conditionalFormatting>
  <conditionalFormatting sqref="Q2">
    <cfRule type="expression" priority="12" dxfId="0" stopIfTrue="1">
      <formula>(LEFT($C2,6)="BSV 63")</formula>
    </cfRule>
  </conditionalFormatting>
  <conditionalFormatting sqref="O2">
    <cfRule type="expression" priority="11" dxfId="0" stopIfTrue="1">
      <formula>(LEFT($C2,6)="BSV 63")</formula>
    </cfRule>
  </conditionalFormatting>
  <conditionalFormatting sqref="N3">
    <cfRule type="expression" priority="10" dxfId="0" stopIfTrue="1">
      <formula>(LEFT($C3,6)="BSV 63")</formula>
    </cfRule>
  </conditionalFormatting>
  <conditionalFormatting sqref="O10">
    <cfRule type="expression" priority="9" dxfId="0" stopIfTrue="1">
      <formula>(LEFT($C10,6)="BSV 63")</formula>
    </cfRule>
  </conditionalFormatting>
  <conditionalFormatting sqref="V3">
    <cfRule type="expression" priority="8" dxfId="0" stopIfTrue="1">
      <formula>(LEFT($C3,6)="BSV 63")</formula>
    </cfRule>
  </conditionalFormatting>
  <conditionalFormatting sqref="P3">
    <cfRule type="expression" priority="7" dxfId="0" stopIfTrue="1">
      <formula>(LEFT($C3,6)="BSV 63")</formula>
    </cfRule>
  </conditionalFormatting>
  <conditionalFormatting sqref="O4">
    <cfRule type="expression" priority="6" dxfId="0" stopIfTrue="1">
      <formula>(LEFT($C4,6)="BSV 63")</formula>
    </cfRule>
  </conditionalFormatting>
  <conditionalFormatting sqref="Y6">
    <cfRule type="expression" priority="5" dxfId="0" stopIfTrue="1">
      <formula>(LEFT($C6,6)="BSV 63")</formula>
    </cfRule>
  </conditionalFormatting>
  <conditionalFormatting sqref="S9">
    <cfRule type="expression" priority="4" dxfId="0" stopIfTrue="1">
      <formula>(LEFT($C9,6)="BSV 63")</formula>
    </cfRule>
  </conditionalFormatting>
  <conditionalFormatting sqref="S10">
    <cfRule type="expression" priority="3" dxfId="0" stopIfTrue="1">
      <formula>(LEFT($C10,6)="BSV 63")</formula>
    </cfRule>
  </conditionalFormatting>
  <conditionalFormatting sqref="U7">
    <cfRule type="expression" priority="2" dxfId="0" stopIfTrue="1">
      <formula>(LEFT($C7,6)="BSV 63")</formula>
    </cfRule>
  </conditionalFormatting>
  <conditionalFormatting sqref="V7">
    <cfRule type="expression" priority="1" dxfId="0" stopIfTrue="1">
      <formula>(LEFT($C7,6)="BSV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7" r:id="rId1"/>
  <headerFooter alignWithMargins="0">
    <oddHeader>&amp;C&amp;12Mai-Schnellschach 2021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8">
    <pageSetUpPr fitToPage="1"/>
  </sheetPr>
  <dimension ref="B1:W9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19" width="3.8515625" style="1" customWidth="1"/>
    <col min="20" max="20" width="5.140625" style="1" bestFit="1" customWidth="1"/>
    <col min="21" max="21" width="8.421875" style="1" bestFit="1" customWidth="1"/>
    <col min="22" max="22" width="6.00390625" style="1" bestFit="1" customWidth="1"/>
    <col min="23" max="23" width="4.140625" style="1" bestFit="1" customWidth="1"/>
    <col min="24" max="16384" width="11.421875" style="1" customWidth="1"/>
  </cols>
  <sheetData>
    <row r="1" spans="2:23" s="8" customFormat="1" ht="18" customHeight="1" thickBot="1">
      <c r="B1" s="5">
        <v>44372</v>
      </c>
      <c r="C1" s="6" t="s">
        <v>1</v>
      </c>
      <c r="D1" s="16" t="s">
        <v>12</v>
      </c>
      <c r="E1" s="7" t="s">
        <v>5</v>
      </c>
      <c r="F1" s="16" t="s">
        <v>6</v>
      </c>
      <c r="G1" s="6"/>
      <c r="H1" s="7" t="s">
        <v>15</v>
      </c>
      <c r="I1" s="7" t="s">
        <v>13</v>
      </c>
      <c r="J1" s="7" t="s">
        <v>14</v>
      </c>
      <c r="K1" s="7"/>
      <c r="L1" s="7" t="s">
        <v>16</v>
      </c>
      <c r="M1" s="7" t="s">
        <v>17</v>
      </c>
      <c r="N1" s="61">
        <v>1</v>
      </c>
      <c r="O1" s="61">
        <v>2</v>
      </c>
      <c r="P1" s="61">
        <v>3</v>
      </c>
      <c r="Q1" s="61">
        <v>4</v>
      </c>
      <c r="R1" s="61">
        <v>5</v>
      </c>
      <c r="S1" s="61">
        <v>6</v>
      </c>
      <c r="T1" s="7" t="s">
        <v>3</v>
      </c>
      <c r="U1" s="7" t="s">
        <v>9</v>
      </c>
      <c r="V1" s="7" t="s">
        <v>2</v>
      </c>
      <c r="W1" s="7" t="s">
        <v>4</v>
      </c>
    </row>
    <row r="2" spans="2:23" ht="18" customHeight="1">
      <c r="B2" s="1" t="s">
        <v>35</v>
      </c>
      <c r="C2" s="1" t="s">
        <v>7</v>
      </c>
      <c r="D2" s="1">
        <v>1884</v>
      </c>
      <c r="E2" s="2" t="s">
        <v>5</v>
      </c>
      <c r="F2" s="1">
        <v>19</v>
      </c>
      <c r="G2" s="1">
        <v>1</v>
      </c>
      <c r="H2" s="2">
        <f aca="true" t="shared" si="0" ref="H2:H7">SUM(N2:S2)</f>
        <v>4</v>
      </c>
      <c r="I2" s="3">
        <f aca="true" t="shared" si="1" ref="I2:I7">GetRealePunkte(N2)+H2-H2</f>
        <v>4</v>
      </c>
      <c r="J2" s="3">
        <f aca="true" t="shared" si="2" ref="J2:J7">GetPartieCount(N2)+H2-H2</f>
        <v>5</v>
      </c>
      <c r="L2" s="3">
        <f aca="true" t="shared" si="3" ref="L2:L7">GetGekappteGegnerAvgSelo(N2)+H2-H2+D2-D2</f>
        <v>1721</v>
      </c>
      <c r="M2" s="19" t="str">
        <f aca="true" t="shared" si="4" ref="M2:M7">I2&amp;"&lt;"&amp;J2&amp;"&lt;"&amp;L2</f>
        <v>4&lt;5&lt;1721</v>
      </c>
      <c r="N2" s="12" t="s">
        <v>0</v>
      </c>
      <c r="O2" s="24">
        <v>1</v>
      </c>
      <c r="P2" s="24">
        <v>0</v>
      </c>
      <c r="Q2" s="24">
        <v>1</v>
      </c>
      <c r="R2" s="24">
        <v>1</v>
      </c>
      <c r="S2" s="25">
        <v>1</v>
      </c>
      <c r="T2" s="3">
        <f aca="true" t="shared" si="5" ref="T2:T7">SUM(N2:S2)</f>
        <v>4</v>
      </c>
      <c r="U2" s="15" t="s">
        <v>64</v>
      </c>
      <c r="V2" s="2">
        <v>1</v>
      </c>
      <c r="W2" s="2">
        <v>35</v>
      </c>
    </row>
    <row r="3" spans="2:23" ht="18" customHeight="1">
      <c r="B3" s="1" t="s">
        <v>18</v>
      </c>
      <c r="C3" s="1" t="s">
        <v>7</v>
      </c>
      <c r="D3" s="1">
        <v>1935</v>
      </c>
      <c r="E3" s="2" t="s">
        <v>5</v>
      </c>
      <c r="F3" s="1">
        <v>99</v>
      </c>
      <c r="G3" s="1">
        <v>2</v>
      </c>
      <c r="H3" s="2">
        <f t="shared" si="0"/>
        <v>4</v>
      </c>
      <c r="I3" s="3">
        <f t="shared" si="1"/>
        <v>4</v>
      </c>
      <c r="J3" s="3">
        <f t="shared" si="2"/>
        <v>5</v>
      </c>
      <c r="L3" s="3">
        <f t="shared" si="3"/>
        <v>1817</v>
      </c>
      <c r="M3" s="19" t="str">
        <f t="shared" si="4"/>
        <v>4&lt;5&lt;1817</v>
      </c>
      <c r="N3" s="36">
        <v>0</v>
      </c>
      <c r="O3" s="13" t="s">
        <v>0</v>
      </c>
      <c r="P3" s="46">
        <v>1</v>
      </c>
      <c r="Q3" s="46">
        <v>1</v>
      </c>
      <c r="R3" s="46">
        <v>1</v>
      </c>
      <c r="S3" s="47">
        <v>1</v>
      </c>
      <c r="T3" s="3">
        <f t="shared" si="5"/>
        <v>4</v>
      </c>
      <c r="U3" s="15" t="s">
        <v>59</v>
      </c>
      <c r="V3" s="2">
        <v>2</v>
      </c>
      <c r="W3" s="2">
        <v>30</v>
      </c>
    </row>
    <row r="4" spans="2:23" ht="18" customHeight="1">
      <c r="B4" s="1" t="s">
        <v>23</v>
      </c>
      <c r="C4" s="1" t="s">
        <v>7</v>
      </c>
      <c r="D4" s="1">
        <v>1932</v>
      </c>
      <c r="E4" s="2" t="s">
        <v>5</v>
      </c>
      <c r="F4" s="1">
        <v>101</v>
      </c>
      <c r="G4" s="1">
        <v>3</v>
      </c>
      <c r="H4" s="2">
        <f t="shared" si="0"/>
        <v>3</v>
      </c>
      <c r="I4" s="3">
        <f t="shared" si="1"/>
        <v>3</v>
      </c>
      <c r="J4" s="3">
        <f t="shared" si="2"/>
        <v>5</v>
      </c>
      <c r="L4" s="3">
        <f t="shared" si="3"/>
        <v>1717</v>
      </c>
      <c r="M4" s="19" t="str">
        <f t="shared" si="4"/>
        <v>3&lt;5&lt;1717</v>
      </c>
      <c r="N4" s="36">
        <v>1</v>
      </c>
      <c r="O4" s="46">
        <v>0</v>
      </c>
      <c r="P4" s="13" t="s">
        <v>0</v>
      </c>
      <c r="Q4" s="46">
        <v>0</v>
      </c>
      <c r="R4" s="46">
        <v>1</v>
      </c>
      <c r="S4" s="47">
        <v>1</v>
      </c>
      <c r="T4" s="2">
        <f t="shared" si="5"/>
        <v>3</v>
      </c>
      <c r="U4" s="15" t="s">
        <v>46</v>
      </c>
      <c r="V4" s="2">
        <v>3</v>
      </c>
      <c r="W4" s="2">
        <v>26</v>
      </c>
    </row>
    <row r="5" spans="2:23" ht="18" customHeight="1">
      <c r="B5" s="1" t="s">
        <v>24</v>
      </c>
      <c r="C5" s="1" t="s">
        <v>7</v>
      </c>
      <c r="D5" s="1">
        <v>1917</v>
      </c>
      <c r="E5" s="2" t="s">
        <v>5</v>
      </c>
      <c r="F5" s="1">
        <v>15</v>
      </c>
      <c r="G5" s="1">
        <v>4</v>
      </c>
      <c r="H5" s="2">
        <f t="shared" si="0"/>
        <v>2</v>
      </c>
      <c r="I5" s="3">
        <f t="shared" si="1"/>
        <v>2</v>
      </c>
      <c r="J5" s="3">
        <f t="shared" si="2"/>
        <v>5</v>
      </c>
      <c r="L5" s="3">
        <f t="shared" si="3"/>
        <v>1718</v>
      </c>
      <c r="M5" s="19" t="str">
        <f t="shared" si="4"/>
        <v>2&lt;5&lt;1718</v>
      </c>
      <c r="N5" s="36">
        <v>0</v>
      </c>
      <c r="O5" s="46">
        <v>0</v>
      </c>
      <c r="P5" s="46">
        <v>1</v>
      </c>
      <c r="Q5" s="13" t="s">
        <v>0</v>
      </c>
      <c r="R5" s="46">
        <v>0</v>
      </c>
      <c r="S5" s="47">
        <v>1</v>
      </c>
      <c r="T5" s="2">
        <f t="shared" si="5"/>
        <v>2</v>
      </c>
      <c r="U5" s="15" t="s">
        <v>81</v>
      </c>
      <c r="V5" s="2">
        <v>4</v>
      </c>
      <c r="W5" s="2">
        <v>23</v>
      </c>
    </row>
    <row r="6" spans="2:23" ht="18" customHeight="1">
      <c r="B6" s="1" t="s">
        <v>31</v>
      </c>
      <c r="C6" s="1" t="s">
        <v>28</v>
      </c>
      <c r="D6" s="1">
        <v>1852</v>
      </c>
      <c r="E6" s="2" t="s">
        <v>5</v>
      </c>
      <c r="F6" s="1">
        <v>51</v>
      </c>
      <c r="G6" s="1">
        <v>5</v>
      </c>
      <c r="H6" s="2">
        <f t="shared" si="0"/>
        <v>1</v>
      </c>
      <c r="I6" s="3">
        <f t="shared" si="1"/>
        <v>1</v>
      </c>
      <c r="J6" s="3">
        <f t="shared" si="2"/>
        <v>4</v>
      </c>
      <c r="L6" s="3">
        <f t="shared" si="3"/>
        <v>1706</v>
      </c>
      <c r="M6" s="19" t="str">
        <f t="shared" si="4"/>
        <v>1&lt;4&lt;1706</v>
      </c>
      <c r="N6" s="36">
        <v>0</v>
      </c>
      <c r="O6" s="46">
        <v>0</v>
      </c>
      <c r="P6" s="46">
        <v>0</v>
      </c>
      <c r="Q6" s="46">
        <v>1</v>
      </c>
      <c r="R6" s="13" t="s">
        <v>0</v>
      </c>
      <c r="S6" s="63">
        <v>0</v>
      </c>
      <c r="T6" s="2">
        <f t="shared" si="5"/>
        <v>1</v>
      </c>
      <c r="U6" s="15" t="s">
        <v>77</v>
      </c>
      <c r="V6" s="2">
        <v>5</v>
      </c>
      <c r="W6" s="2">
        <v>21</v>
      </c>
    </row>
    <row r="7" spans="2:23" ht="18" customHeight="1" thickBot="1">
      <c r="B7" s="1" t="s">
        <v>20</v>
      </c>
      <c r="C7" s="1" t="s">
        <v>7</v>
      </c>
      <c r="D7" s="1">
        <v>1576</v>
      </c>
      <c r="E7" s="2" t="s">
        <v>5</v>
      </c>
      <c r="F7" s="1">
        <v>41</v>
      </c>
      <c r="G7" s="1">
        <v>6</v>
      </c>
      <c r="H7" s="2">
        <f t="shared" si="0"/>
        <v>1</v>
      </c>
      <c r="I7" s="3">
        <f t="shared" si="1"/>
        <v>0</v>
      </c>
      <c r="J7" s="3">
        <f t="shared" si="2"/>
        <v>4</v>
      </c>
      <c r="L7" s="3">
        <f t="shared" si="3"/>
        <v>1802</v>
      </c>
      <c r="M7" s="19" t="str">
        <f t="shared" si="4"/>
        <v>0&lt;4&lt;1802</v>
      </c>
      <c r="N7" s="37">
        <v>0</v>
      </c>
      <c r="O7" s="27">
        <v>0</v>
      </c>
      <c r="P7" s="27">
        <v>0</v>
      </c>
      <c r="Q7" s="48">
        <v>0</v>
      </c>
      <c r="R7" s="62">
        <v>1</v>
      </c>
      <c r="S7" s="14" t="s">
        <v>0</v>
      </c>
      <c r="T7" s="20">
        <f t="shared" si="5"/>
        <v>1</v>
      </c>
      <c r="U7" s="15" t="s">
        <v>67</v>
      </c>
      <c r="V7" s="21">
        <v>6</v>
      </c>
      <c r="W7" s="2">
        <v>20</v>
      </c>
    </row>
    <row r="8" spans="8:22" ht="18" customHeight="1">
      <c r="H8" s="4">
        <f>SUM(H2:H7)</f>
        <v>15</v>
      </c>
      <c r="I8" s="4">
        <f>SUM(I2:I7)</f>
        <v>14</v>
      </c>
      <c r="J8" s="4">
        <f>SUM(J2:J7)/2</f>
        <v>14</v>
      </c>
      <c r="K8" s="4"/>
      <c r="L8" s="3"/>
      <c r="M8" s="2"/>
      <c r="T8" s="4">
        <f>SUM(T2:T7)</f>
        <v>15</v>
      </c>
      <c r="U8" s="4"/>
      <c r="V8" s="4">
        <f>SUM(V2:V7)</f>
        <v>21</v>
      </c>
    </row>
    <row r="9" spans="9:14" ht="18" customHeight="1">
      <c r="I9" s="3"/>
      <c r="J9" s="3"/>
      <c r="K9" s="3"/>
      <c r="L9" s="3"/>
      <c r="M9" s="2"/>
      <c r="N9" s="22">
        <v>0.5</v>
      </c>
    </row>
  </sheetData>
  <sheetProtection/>
  <conditionalFormatting sqref="Q7">
    <cfRule type="expression" priority="20" dxfId="0" stopIfTrue="1">
      <formula>(LEFT($C7,6)="BSV 63")</formula>
    </cfRule>
  </conditionalFormatting>
  <conditionalFormatting sqref="R7">
    <cfRule type="expression" priority="2" dxfId="0" stopIfTrue="1">
      <formula>(LEFT($C7,6)="BSV 63")</formula>
    </cfRule>
  </conditionalFormatting>
  <conditionalFormatting sqref="N9">
    <cfRule type="expression" priority="1" dxfId="0" stopIfTrue="1">
      <formula>(LEFT($C9,6)="BSV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0" r:id="rId1"/>
  <headerFooter alignWithMargins="0">
    <oddHeader>&amp;C&amp;12Juni-Schnellschach 2021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9">
    <pageSetUpPr fitToPage="1"/>
  </sheetPr>
  <dimension ref="B1:Z11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2" width="3.8515625" style="1" customWidth="1"/>
    <col min="23" max="23" width="5.140625" style="1" bestFit="1" customWidth="1"/>
    <col min="24" max="24" width="8.421875" style="1" bestFit="1" customWidth="1"/>
    <col min="25" max="25" width="6.00390625" style="1" bestFit="1" customWidth="1"/>
    <col min="26" max="26" width="4.140625" style="1" bestFit="1" customWidth="1"/>
    <col min="27" max="16384" width="11.421875" style="1" customWidth="1"/>
  </cols>
  <sheetData>
    <row r="1" spans="2:26" s="8" customFormat="1" ht="18" customHeight="1" thickBot="1">
      <c r="B1" s="5">
        <v>44407</v>
      </c>
      <c r="C1" s="6" t="s">
        <v>1</v>
      </c>
      <c r="D1" s="16" t="s">
        <v>12</v>
      </c>
      <c r="E1" s="7" t="s">
        <v>5</v>
      </c>
      <c r="F1" s="16" t="s">
        <v>6</v>
      </c>
      <c r="G1" s="6"/>
      <c r="H1" s="7" t="s">
        <v>15</v>
      </c>
      <c r="I1" s="7" t="s">
        <v>13</v>
      </c>
      <c r="J1" s="7" t="s">
        <v>14</v>
      </c>
      <c r="K1" s="7"/>
      <c r="L1" s="7" t="s">
        <v>16</v>
      </c>
      <c r="M1" s="7" t="s">
        <v>17</v>
      </c>
      <c r="N1" s="61">
        <v>1</v>
      </c>
      <c r="O1" s="61">
        <v>2</v>
      </c>
      <c r="P1" s="61">
        <v>3</v>
      </c>
      <c r="Q1" s="61">
        <v>4</v>
      </c>
      <c r="R1" s="61">
        <v>5</v>
      </c>
      <c r="S1" s="61">
        <v>6</v>
      </c>
      <c r="T1" s="61">
        <v>7</v>
      </c>
      <c r="U1" s="61">
        <v>8</v>
      </c>
      <c r="V1" s="61">
        <v>9</v>
      </c>
      <c r="W1" s="7" t="s">
        <v>3</v>
      </c>
      <c r="X1" s="7" t="s">
        <v>9</v>
      </c>
      <c r="Y1" s="7" t="s">
        <v>2</v>
      </c>
      <c r="Z1" s="7" t="s">
        <v>4</v>
      </c>
    </row>
    <row r="2" spans="2:26" ht="18" customHeight="1">
      <c r="B2" s="1" t="s">
        <v>22</v>
      </c>
      <c r="C2" s="1" t="s">
        <v>7</v>
      </c>
      <c r="D2" s="1">
        <v>1946</v>
      </c>
      <c r="E2" s="2" t="s">
        <v>5</v>
      </c>
      <c r="F2" s="1">
        <v>87</v>
      </c>
      <c r="G2" s="1">
        <v>1</v>
      </c>
      <c r="H2" s="2">
        <f aca="true" t="shared" si="0" ref="H2:H10">SUM(N2:V2)</f>
        <v>4.5</v>
      </c>
      <c r="I2" s="3">
        <f>GetRealePunkte(N2)+H2-H2</f>
        <v>4.5</v>
      </c>
      <c r="J2" s="3">
        <f>GetPartieCount(N2)+H2-H2</f>
        <v>6</v>
      </c>
      <c r="L2" s="3">
        <f aca="true" t="shared" si="1" ref="L2:L10">GetGekappteGegnerAvgSelo(N2)+H2-H2+D2-D2</f>
        <v>1696</v>
      </c>
      <c r="M2" s="19" t="str">
        <f>I2&amp;"&lt;"&amp;J2&amp;"&lt;"&amp;L2</f>
        <v>4,5&lt;6&lt;1696</v>
      </c>
      <c r="N2" s="12" t="s">
        <v>0</v>
      </c>
      <c r="O2" s="24">
        <v>1</v>
      </c>
      <c r="P2" s="24">
        <v>1</v>
      </c>
      <c r="Q2" s="41">
        <v>0.5</v>
      </c>
      <c r="R2" s="41">
        <v>0.5</v>
      </c>
      <c r="S2" s="24">
        <v>1</v>
      </c>
      <c r="T2" s="41">
        <v>0.5</v>
      </c>
      <c r="U2" s="24"/>
      <c r="V2" s="25"/>
      <c r="W2" s="3">
        <f aca="true" t="shared" si="2" ref="W2:W8">SUM(N2:V2)</f>
        <v>4.5</v>
      </c>
      <c r="X2" s="15" t="s">
        <v>82</v>
      </c>
      <c r="Y2" s="2">
        <v>1</v>
      </c>
      <c r="Z2" s="2">
        <v>35</v>
      </c>
    </row>
    <row r="3" spans="2:26" ht="18" customHeight="1">
      <c r="B3" s="1" t="s">
        <v>18</v>
      </c>
      <c r="C3" s="1" t="s">
        <v>7</v>
      </c>
      <c r="D3" s="1">
        <v>1950</v>
      </c>
      <c r="E3" s="2" t="s">
        <v>5</v>
      </c>
      <c r="F3" s="1">
        <v>100</v>
      </c>
      <c r="G3" s="1">
        <v>2</v>
      </c>
      <c r="H3" s="2">
        <f t="shared" si="0"/>
        <v>3.5</v>
      </c>
      <c r="I3" s="3">
        <f aca="true" t="shared" si="3" ref="I3:I10">GetRealePunkte(N3)+H3-H3</f>
        <v>3.5</v>
      </c>
      <c r="J3" s="3">
        <f aca="true" t="shared" si="4" ref="J3:J10">GetPartieCount(N3)+H3-H3</f>
        <v>6</v>
      </c>
      <c r="L3" s="3">
        <f t="shared" si="1"/>
        <v>1810</v>
      </c>
      <c r="M3" s="19" t="str">
        <f aca="true" t="shared" si="5" ref="M3:M10">I3&amp;"&lt;"&amp;J3&amp;"&lt;"&amp;L3</f>
        <v>3,5&lt;6&lt;1810</v>
      </c>
      <c r="N3" s="36">
        <v>0</v>
      </c>
      <c r="O3" s="13" t="s">
        <v>0</v>
      </c>
      <c r="P3" s="46">
        <v>0</v>
      </c>
      <c r="Q3" s="46">
        <v>1</v>
      </c>
      <c r="R3" s="22">
        <v>0.5</v>
      </c>
      <c r="S3" s="46">
        <v>1</v>
      </c>
      <c r="T3" s="46">
        <v>1</v>
      </c>
      <c r="U3" s="46"/>
      <c r="V3" s="47"/>
      <c r="W3" s="2">
        <f>SUM(N3:V3)</f>
        <v>3.5</v>
      </c>
      <c r="X3" s="15" t="s">
        <v>83</v>
      </c>
      <c r="Y3" s="2">
        <v>2</v>
      </c>
      <c r="Z3" s="2">
        <v>30</v>
      </c>
    </row>
    <row r="4" spans="2:26" ht="18" customHeight="1">
      <c r="B4" s="1" t="s">
        <v>29</v>
      </c>
      <c r="C4" s="1" t="s">
        <v>7</v>
      </c>
      <c r="D4" s="1">
        <v>2194</v>
      </c>
      <c r="E4" s="2" t="s">
        <v>5</v>
      </c>
      <c r="F4" s="1">
        <v>51</v>
      </c>
      <c r="G4" s="1">
        <v>3</v>
      </c>
      <c r="H4" s="2">
        <f t="shared" si="0"/>
        <v>3.5</v>
      </c>
      <c r="I4" s="3">
        <f t="shared" si="3"/>
        <v>2.5</v>
      </c>
      <c r="J4" s="3">
        <f t="shared" si="4"/>
        <v>4</v>
      </c>
      <c r="L4" s="3">
        <f t="shared" si="1"/>
        <v>1619</v>
      </c>
      <c r="M4" s="19" t="str">
        <f t="shared" si="5"/>
        <v>2,5&lt;4&lt;1619</v>
      </c>
      <c r="N4" s="36">
        <v>0</v>
      </c>
      <c r="O4" s="46">
        <v>1</v>
      </c>
      <c r="P4" s="13" t="s">
        <v>0</v>
      </c>
      <c r="Q4" s="40"/>
      <c r="R4" s="46">
        <v>1</v>
      </c>
      <c r="S4" s="40"/>
      <c r="T4" s="22">
        <v>0.5</v>
      </c>
      <c r="U4" s="52">
        <v>1</v>
      </c>
      <c r="V4" s="68">
        <v>0</v>
      </c>
      <c r="W4" s="3">
        <f t="shared" si="2"/>
        <v>3.5</v>
      </c>
      <c r="X4" s="15" t="s">
        <v>38</v>
      </c>
      <c r="Y4" s="2">
        <v>3</v>
      </c>
      <c r="Z4" s="2">
        <v>26</v>
      </c>
    </row>
    <row r="5" spans="2:26" ht="18" customHeight="1">
      <c r="B5" s="1" t="s">
        <v>23</v>
      </c>
      <c r="C5" s="1" t="s">
        <v>7</v>
      </c>
      <c r="D5" s="1">
        <v>1928</v>
      </c>
      <c r="E5" s="2" t="s">
        <v>5</v>
      </c>
      <c r="F5" s="1">
        <v>102</v>
      </c>
      <c r="G5" s="1">
        <v>4</v>
      </c>
      <c r="H5" s="2">
        <f t="shared" si="0"/>
        <v>3.5</v>
      </c>
      <c r="I5" s="3">
        <f t="shared" si="3"/>
        <v>2.5</v>
      </c>
      <c r="J5" s="3">
        <f t="shared" si="4"/>
        <v>5</v>
      </c>
      <c r="L5" s="3">
        <f t="shared" si="1"/>
        <v>1666</v>
      </c>
      <c r="M5" s="19" t="str">
        <f t="shared" si="5"/>
        <v>2,5&lt;5&lt;1666</v>
      </c>
      <c r="N5" s="42">
        <v>0.5</v>
      </c>
      <c r="O5" s="46">
        <v>0</v>
      </c>
      <c r="P5" s="40"/>
      <c r="Q5" s="13" t="s">
        <v>0</v>
      </c>
      <c r="R5" s="22">
        <v>0.5</v>
      </c>
      <c r="S5" s="22">
        <v>0.5</v>
      </c>
      <c r="T5" s="46">
        <v>1</v>
      </c>
      <c r="U5" s="52">
        <v>1</v>
      </c>
      <c r="V5" s="47"/>
      <c r="W5" s="2">
        <f t="shared" si="2"/>
        <v>3.5</v>
      </c>
      <c r="X5" s="15" t="s">
        <v>40</v>
      </c>
      <c r="Y5" s="2">
        <v>4</v>
      </c>
      <c r="Z5" s="2">
        <v>23</v>
      </c>
    </row>
    <row r="6" spans="2:26" ht="18" customHeight="1">
      <c r="B6" s="1" t="s">
        <v>24</v>
      </c>
      <c r="C6" s="1" t="s">
        <v>7</v>
      </c>
      <c r="D6" s="1">
        <v>1896</v>
      </c>
      <c r="E6" s="2" t="s">
        <v>5</v>
      </c>
      <c r="F6" s="1">
        <v>16</v>
      </c>
      <c r="G6" s="1">
        <v>5</v>
      </c>
      <c r="H6" s="2">
        <f t="shared" si="0"/>
        <v>3</v>
      </c>
      <c r="I6" s="3">
        <f t="shared" si="3"/>
        <v>3</v>
      </c>
      <c r="J6" s="3">
        <f t="shared" si="4"/>
        <v>6</v>
      </c>
      <c r="L6" s="3">
        <f t="shared" si="1"/>
        <v>1561</v>
      </c>
      <c r="M6" s="19" t="str">
        <f t="shared" si="5"/>
        <v>3&lt;6&lt;1561</v>
      </c>
      <c r="N6" s="42">
        <v>0.5</v>
      </c>
      <c r="O6" s="22">
        <v>0.5</v>
      </c>
      <c r="P6" s="46">
        <v>0</v>
      </c>
      <c r="Q6" s="22">
        <v>0.5</v>
      </c>
      <c r="R6" s="13" t="s">
        <v>0</v>
      </c>
      <c r="S6" s="22">
        <v>0.5</v>
      </c>
      <c r="T6" s="46">
        <v>1</v>
      </c>
      <c r="U6" s="46"/>
      <c r="V6" s="47"/>
      <c r="W6" s="2">
        <f t="shared" si="2"/>
        <v>3</v>
      </c>
      <c r="X6" s="15" t="s">
        <v>84</v>
      </c>
      <c r="Y6" s="2">
        <v>5</v>
      </c>
      <c r="Z6" s="2">
        <v>21</v>
      </c>
    </row>
    <row r="7" spans="2:26" ht="18" customHeight="1">
      <c r="B7" s="1" t="s">
        <v>19</v>
      </c>
      <c r="C7" s="1" t="s">
        <v>7</v>
      </c>
      <c r="D7" s="1">
        <v>1742</v>
      </c>
      <c r="E7" s="2" t="s">
        <v>5</v>
      </c>
      <c r="F7" s="1">
        <v>62</v>
      </c>
      <c r="G7" s="1">
        <v>6</v>
      </c>
      <c r="H7" s="2">
        <f t="shared" si="0"/>
        <v>3</v>
      </c>
      <c r="I7" s="3">
        <f t="shared" si="3"/>
        <v>2</v>
      </c>
      <c r="J7" s="3">
        <f t="shared" si="4"/>
        <v>5</v>
      </c>
      <c r="L7" s="3">
        <f t="shared" si="1"/>
        <v>1636</v>
      </c>
      <c r="M7" s="19" t="str">
        <f t="shared" si="5"/>
        <v>2&lt;5&lt;1636</v>
      </c>
      <c r="N7" s="36">
        <v>0</v>
      </c>
      <c r="O7" s="46">
        <v>0</v>
      </c>
      <c r="P7" s="40"/>
      <c r="Q7" s="22">
        <v>0.5</v>
      </c>
      <c r="R7" s="22">
        <v>0.5</v>
      </c>
      <c r="S7" s="13" t="s">
        <v>0</v>
      </c>
      <c r="T7" s="46">
        <v>1</v>
      </c>
      <c r="U7" s="52">
        <v>1</v>
      </c>
      <c r="V7" s="47"/>
      <c r="W7" s="2">
        <f>SUM(N7:V7)</f>
        <v>3</v>
      </c>
      <c r="X7" s="15" t="s">
        <v>76</v>
      </c>
      <c r="Y7" s="2">
        <v>6</v>
      </c>
      <c r="Z7" s="2">
        <v>20</v>
      </c>
    </row>
    <row r="8" spans="2:26" ht="18" customHeight="1">
      <c r="B8" s="1" t="s">
        <v>35</v>
      </c>
      <c r="C8" s="1" t="s">
        <v>7</v>
      </c>
      <c r="D8" s="1">
        <v>1908</v>
      </c>
      <c r="E8" s="2" t="s">
        <v>5</v>
      </c>
      <c r="F8" s="1">
        <v>20</v>
      </c>
      <c r="G8" s="1">
        <v>7</v>
      </c>
      <c r="H8" s="2">
        <f t="shared" si="0"/>
        <v>2</v>
      </c>
      <c r="I8" s="3">
        <f t="shared" si="3"/>
        <v>1</v>
      </c>
      <c r="J8" s="3">
        <f t="shared" si="4"/>
        <v>6</v>
      </c>
      <c r="L8" s="3">
        <f t="shared" si="1"/>
        <v>400</v>
      </c>
      <c r="M8" s="19" t="str">
        <f t="shared" si="5"/>
        <v>1&lt;6&lt;400</v>
      </c>
      <c r="N8" s="42">
        <v>0.5</v>
      </c>
      <c r="O8" s="23">
        <v>0</v>
      </c>
      <c r="P8" s="22">
        <v>0.5</v>
      </c>
      <c r="Q8" s="46">
        <v>0</v>
      </c>
      <c r="R8" s="46">
        <v>0</v>
      </c>
      <c r="S8" s="46">
        <v>0</v>
      </c>
      <c r="T8" s="13" t="s">
        <v>0</v>
      </c>
      <c r="U8" s="52">
        <v>1</v>
      </c>
      <c r="V8" s="47"/>
      <c r="W8" s="2">
        <f t="shared" si="2"/>
        <v>2</v>
      </c>
      <c r="X8" s="15" t="s">
        <v>81</v>
      </c>
      <c r="Y8" s="2">
        <v>7</v>
      </c>
      <c r="Z8" s="2">
        <v>19</v>
      </c>
    </row>
    <row r="9" spans="2:26" ht="18" customHeight="1">
      <c r="B9" s="1" t="s">
        <v>43</v>
      </c>
      <c r="G9" s="1">
        <v>8</v>
      </c>
      <c r="H9" s="2">
        <f t="shared" si="0"/>
        <v>0</v>
      </c>
      <c r="I9" s="3">
        <f t="shared" si="3"/>
        <v>0</v>
      </c>
      <c r="J9" s="3">
        <f t="shared" si="4"/>
        <v>0</v>
      </c>
      <c r="L9" s="3">
        <f t="shared" si="1"/>
        <v>0</v>
      </c>
      <c r="M9" s="19" t="str">
        <f t="shared" si="5"/>
        <v>0&lt;0&lt;0</v>
      </c>
      <c r="N9" s="66"/>
      <c r="O9" s="38"/>
      <c r="P9" s="51">
        <v>0</v>
      </c>
      <c r="Q9" s="51">
        <v>0</v>
      </c>
      <c r="R9" s="38"/>
      <c r="S9" s="51">
        <v>0</v>
      </c>
      <c r="T9" s="51">
        <v>0</v>
      </c>
      <c r="U9" s="13" t="s">
        <v>0</v>
      </c>
      <c r="V9" s="67"/>
      <c r="W9" s="2">
        <f>SUM(N9:V9)</f>
        <v>0</v>
      </c>
      <c r="X9" s="15"/>
      <c r="Y9" s="2"/>
      <c r="Z9" s="2"/>
    </row>
    <row r="10" spans="2:26" ht="18" customHeight="1" thickBot="1">
      <c r="B10" s="1" t="s">
        <v>44</v>
      </c>
      <c r="G10" s="1">
        <v>9</v>
      </c>
      <c r="H10" s="2">
        <f t="shared" si="0"/>
        <v>0</v>
      </c>
      <c r="I10" s="3">
        <f t="shared" si="3"/>
        <v>0</v>
      </c>
      <c r="J10" s="3">
        <f t="shared" si="4"/>
        <v>0</v>
      </c>
      <c r="L10" s="3">
        <f t="shared" si="1"/>
        <v>0</v>
      </c>
      <c r="M10" s="19" t="str">
        <f t="shared" si="5"/>
        <v>0&lt;0&lt;0</v>
      </c>
      <c r="N10" s="64"/>
      <c r="O10" s="65"/>
      <c r="P10" s="50">
        <v>0</v>
      </c>
      <c r="Q10" s="65"/>
      <c r="R10" s="65"/>
      <c r="S10" s="65"/>
      <c r="T10" s="65"/>
      <c r="U10" s="65"/>
      <c r="V10" s="14" t="s">
        <v>0</v>
      </c>
      <c r="W10" s="20">
        <f>SUM(N10:V10)</f>
        <v>0</v>
      </c>
      <c r="X10" s="15"/>
      <c r="Y10" s="21"/>
      <c r="Z10" s="2"/>
    </row>
    <row r="11" spans="8:25" ht="18" customHeight="1">
      <c r="H11" s="4">
        <f>SUM(H2:H10)</f>
        <v>23</v>
      </c>
      <c r="I11" s="4">
        <f>SUM(I2:I10)</f>
        <v>19</v>
      </c>
      <c r="J11" s="4">
        <f>SUM(J2:J10)</f>
        <v>38</v>
      </c>
      <c r="W11" s="4">
        <f>SUM(W2:W10)</f>
        <v>23</v>
      </c>
      <c r="X11" s="4"/>
      <c r="Y11" s="4">
        <f>SUM(Y2:Y10)</f>
        <v>28</v>
      </c>
    </row>
  </sheetData>
  <sheetProtection/>
  <conditionalFormatting sqref="Q8 Q2 T2 R2:R3">
    <cfRule type="expression" priority="22" dxfId="0" stopIfTrue="1">
      <formula>(LEFT($C2,6)="BSV 63")</formula>
    </cfRule>
  </conditionalFormatting>
  <conditionalFormatting sqref="R8">
    <cfRule type="expression" priority="19" dxfId="0" stopIfTrue="1">
      <formula>(LEFT($C8,6)="BSV 63")</formula>
    </cfRule>
  </conditionalFormatting>
  <conditionalFormatting sqref="S6">
    <cfRule type="expression" priority="2" dxfId="0" stopIfTrue="1">
      <formula>(LEFT($C6,6)="BSV 63")</formula>
    </cfRule>
  </conditionalFormatting>
  <conditionalFormatting sqref="S8">
    <cfRule type="expression" priority="18" dxfId="0" stopIfTrue="1">
      <formula>(LEFT($C8,6)="BSV 63")</formula>
    </cfRule>
  </conditionalFormatting>
  <conditionalFormatting sqref="N5:O5">
    <cfRule type="expression" priority="17" dxfId="0" stopIfTrue="1">
      <formula>(LEFT($C5,6)="BSV 63")</formula>
    </cfRule>
  </conditionalFormatting>
  <conditionalFormatting sqref="N8:O8">
    <cfRule type="expression" priority="15" dxfId="0" stopIfTrue="1">
      <formula>(LEFT($C8,6)="BSV 63")</formula>
    </cfRule>
  </conditionalFormatting>
  <conditionalFormatting sqref="S5">
    <cfRule type="expression" priority="4" dxfId="0" stopIfTrue="1">
      <formula>(LEFT($C5,6)="BSV 63")</formula>
    </cfRule>
  </conditionalFormatting>
  <conditionalFormatting sqref="N6:O6">
    <cfRule type="expression" priority="13" dxfId="0" stopIfTrue="1">
      <formula>(LEFT($C6,6)="BSV 63")</formula>
    </cfRule>
  </conditionalFormatting>
  <conditionalFormatting sqref="T4">
    <cfRule type="expression" priority="10" dxfId="0" stopIfTrue="1">
      <formula>(LEFT($C4,6)="BSV 63")</formula>
    </cfRule>
  </conditionalFormatting>
  <conditionalFormatting sqref="P8">
    <cfRule type="expression" priority="9" dxfId="0" stopIfTrue="1">
      <formula>(LEFT($C8,6)="BSV 63")</formula>
    </cfRule>
  </conditionalFormatting>
  <conditionalFormatting sqref="O6">
    <cfRule type="expression" priority="7" dxfId="0" stopIfTrue="1">
      <formula>(LEFT($C6,6)="BSV 63")</formula>
    </cfRule>
  </conditionalFormatting>
  <conditionalFormatting sqref="R5">
    <cfRule type="expression" priority="6" dxfId="0" stopIfTrue="1">
      <formula>(LEFT($C5,6)="BSV 63")</formula>
    </cfRule>
  </conditionalFormatting>
  <conditionalFormatting sqref="Q6">
    <cfRule type="expression" priority="5" dxfId="0" stopIfTrue="1">
      <formula>(LEFT($C6,6)="BSV 63")</formula>
    </cfRule>
  </conditionalFormatting>
  <conditionalFormatting sqref="Q7">
    <cfRule type="expression" priority="3" dxfId="0" stopIfTrue="1">
      <formula>(LEFT($C7,6)="BSV 63")</formula>
    </cfRule>
  </conditionalFormatting>
  <conditionalFormatting sqref="R7">
    <cfRule type="expression" priority="1" dxfId="0" stopIfTrue="1">
      <formula>(LEFT($C7,6)="BSV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2" r:id="rId1"/>
  <headerFooter alignWithMargins="0">
    <oddHeader>&amp;C&amp;12Juli-Schnellschach 2021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0">
    <pageSetUpPr fitToPage="1"/>
  </sheetPr>
  <dimension ref="B1:AC14"/>
  <sheetViews>
    <sheetView zoomScaleSheetLayoutView="10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 outlineLevelCol="1"/>
  <cols>
    <col min="1" max="1" width="2.7109375" style="1" customWidth="1"/>
    <col min="2" max="2" width="23.421875" style="1" bestFit="1" customWidth="1"/>
    <col min="3" max="3" width="7.7109375" style="1" bestFit="1" customWidth="1"/>
    <col min="4" max="4" width="6.71093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8" width="16.57421875" style="1" hidden="1" customWidth="1" outlineLevel="1"/>
    <col min="9" max="9" width="13.7109375" style="1" hidden="1" customWidth="1" outlineLevel="1"/>
    <col min="10" max="10" width="8.28125" style="1" hidden="1" customWidth="1" outlineLevel="1"/>
    <col min="11" max="11" width="8.28125" style="1" hidden="1" customWidth="1" outlineLevel="1" collapsed="1"/>
    <col min="12" max="12" width="30.00390625" style="1" hidden="1" customWidth="1" outlineLevel="1"/>
    <col min="13" max="13" width="21.57421875" style="1" customWidth="1" collapsed="1"/>
    <col min="14" max="25" width="3.8515625" style="1" customWidth="1"/>
    <col min="26" max="26" width="5.140625" style="1" bestFit="1" customWidth="1"/>
    <col min="27" max="27" width="8.421875" style="1" bestFit="1" customWidth="1"/>
    <col min="28" max="28" width="6.00390625" style="1" bestFit="1" customWidth="1"/>
    <col min="29" max="29" width="4.140625" style="1" bestFit="1" customWidth="1"/>
    <col min="30" max="16384" width="11.421875" style="1" customWidth="1"/>
  </cols>
  <sheetData>
    <row r="1" spans="2:29" s="8" customFormat="1" ht="18" customHeight="1" thickBot="1">
      <c r="B1" s="5">
        <v>44435</v>
      </c>
      <c r="C1" s="6" t="s">
        <v>1</v>
      </c>
      <c r="D1" s="16" t="s">
        <v>12</v>
      </c>
      <c r="E1" s="7" t="s">
        <v>5</v>
      </c>
      <c r="F1" s="16" t="s">
        <v>6</v>
      </c>
      <c r="G1" s="6"/>
      <c r="H1" s="7" t="s">
        <v>15</v>
      </c>
      <c r="I1" s="7" t="s">
        <v>13</v>
      </c>
      <c r="J1" s="7" t="s">
        <v>14</v>
      </c>
      <c r="K1" s="7"/>
      <c r="L1" s="7" t="s">
        <v>16</v>
      </c>
      <c r="M1" s="7" t="s">
        <v>17</v>
      </c>
      <c r="N1" s="61">
        <v>1</v>
      </c>
      <c r="O1" s="61">
        <v>2</v>
      </c>
      <c r="P1" s="61">
        <v>3</v>
      </c>
      <c r="Q1" s="61">
        <v>4</v>
      </c>
      <c r="R1" s="61">
        <v>5</v>
      </c>
      <c r="S1" s="61">
        <v>6</v>
      </c>
      <c r="T1" s="61">
        <v>7</v>
      </c>
      <c r="U1" s="61">
        <v>8</v>
      </c>
      <c r="V1" s="61">
        <v>9</v>
      </c>
      <c r="W1" s="61">
        <v>10</v>
      </c>
      <c r="X1" s="61">
        <v>11</v>
      </c>
      <c r="Y1" s="61">
        <v>12</v>
      </c>
      <c r="Z1" s="7" t="s">
        <v>3</v>
      </c>
      <c r="AA1" s="7" t="s">
        <v>9</v>
      </c>
      <c r="AB1" s="7" t="s">
        <v>2</v>
      </c>
      <c r="AC1" s="7" t="s">
        <v>4</v>
      </c>
    </row>
    <row r="2" spans="2:29" ht="18" customHeight="1">
      <c r="B2" s="1" t="s">
        <v>29</v>
      </c>
      <c r="C2" s="1" t="s">
        <v>7</v>
      </c>
      <c r="D2" s="1">
        <v>2178</v>
      </c>
      <c r="E2" s="2" t="s">
        <v>5</v>
      </c>
      <c r="F2" s="1">
        <v>52</v>
      </c>
      <c r="G2" s="1">
        <v>1</v>
      </c>
      <c r="H2" s="2">
        <f>SUM(N2:Y2)</f>
        <v>5</v>
      </c>
      <c r="I2" s="3">
        <f aca="true" t="shared" si="0" ref="I2:I13">GetRealePunkte(N2)+H2-H2</f>
        <v>5</v>
      </c>
      <c r="J2" s="3">
        <f aca="true" t="shared" si="1" ref="J2:J13">GetPartieCount(N2)+H2-H2</f>
        <v>6</v>
      </c>
      <c r="L2" s="3">
        <f aca="true" t="shared" si="2" ref="L2:L13">GetGekappteGegnerAvgSelo(N2)+H2-H2+D2-D2</f>
        <v>1915</v>
      </c>
      <c r="M2" s="19" t="str">
        <f>I2&amp;"&lt;"&amp;J2&amp;"&lt;"&amp;L2</f>
        <v>5&lt;6&lt;1915</v>
      </c>
      <c r="N2" s="12" t="s">
        <v>0</v>
      </c>
      <c r="O2" s="24">
        <v>1</v>
      </c>
      <c r="P2" s="24">
        <v>0</v>
      </c>
      <c r="Q2" s="24"/>
      <c r="R2" s="24">
        <v>1</v>
      </c>
      <c r="S2" s="24">
        <v>1</v>
      </c>
      <c r="T2" s="24"/>
      <c r="U2" s="24">
        <v>1</v>
      </c>
      <c r="V2" s="24"/>
      <c r="W2" s="24">
        <v>1</v>
      </c>
      <c r="X2" s="24"/>
      <c r="Y2" s="25"/>
      <c r="Z2" s="3">
        <f>SUM(N2:Y2)</f>
        <v>5</v>
      </c>
      <c r="AA2" s="15" t="s">
        <v>73</v>
      </c>
      <c r="AB2" s="2">
        <v>1</v>
      </c>
      <c r="AC2" s="2">
        <v>35</v>
      </c>
    </row>
    <row r="3" spans="2:29" ht="18" customHeight="1">
      <c r="B3" s="1" t="s">
        <v>27</v>
      </c>
      <c r="C3" s="1" t="s">
        <v>7</v>
      </c>
      <c r="D3" s="1">
        <v>2011</v>
      </c>
      <c r="E3" s="2" t="s">
        <v>5</v>
      </c>
      <c r="F3" s="1">
        <v>55</v>
      </c>
      <c r="G3" s="1">
        <v>2</v>
      </c>
      <c r="H3" s="2">
        <f aca="true" t="shared" si="3" ref="H3:H13">SUM(N3:Y3)</f>
        <v>4.5</v>
      </c>
      <c r="I3" s="3">
        <f t="shared" si="0"/>
        <v>4.5</v>
      </c>
      <c r="J3" s="3">
        <f t="shared" si="1"/>
        <v>6</v>
      </c>
      <c r="L3" s="3">
        <f t="shared" si="2"/>
        <v>1900</v>
      </c>
      <c r="M3" s="19" t="str">
        <f aca="true" t="shared" si="4" ref="M3:M13">I3&amp;"&lt;"&amp;J3&amp;"&lt;"&amp;L3</f>
        <v>4,5&lt;6&lt;1900</v>
      </c>
      <c r="N3" s="36">
        <v>0</v>
      </c>
      <c r="O3" s="13" t="s">
        <v>0</v>
      </c>
      <c r="P3" s="46">
        <v>1</v>
      </c>
      <c r="Q3" s="46">
        <v>1</v>
      </c>
      <c r="R3" s="22">
        <v>0.5</v>
      </c>
      <c r="S3" s="46"/>
      <c r="T3" s="46"/>
      <c r="U3" s="46"/>
      <c r="V3" s="46">
        <v>1</v>
      </c>
      <c r="W3" s="46">
        <v>1</v>
      </c>
      <c r="X3" s="46"/>
      <c r="Y3" s="47"/>
      <c r="Z3" s="2">
        <f>SUM(N3:Y3)</f>
        <v>4.5</v>
      </c>
      <c r="AA3" s="15" t="s">
        <v>82</v>
      </c>
      <c r="AB3" s="2">
        <v>2</v>
      </c>
      <c r="AC3" s="2">
        <v>30</v>
      </c>
    </row>
    <row r="4" spans="2:29" ht="18" customHeight="1">
      <c r="B4" s="1" t="s">
        <v>22</v>
      </c>
      <c r="C4" s="1" t="s">
        <v>7</v>
      </c>
      <c r="D4" s="1">
        <v>1974</v>
      </c>
      <c r="E4" s="2" t="s">
        <v>5</v>
      </c>
      <c r="F4" s="1">
        <v>88</v>
      </c>
      <c r="G4" s="1">
        <v>3</v>
      </c>
      <c r="H4" s="2">
        <f t="shared" si="3"/>
        <v>4</v>
      </c>
      <c r="I4" s="3">
        <f t="shared" si="0"/>
        <v>4</v>
      </c>
      <c r="J4" s="3">
        <f t="shared" si="1"/>
        <v>6</v>
      </c>
      <c r="L4" s="3">
        <f t="shared" si="2"/>
        <v>1911</v>
      </c>
      <c r="M4" s="19" t="str">
        <f t="shared" si="4"/>
        <v>4&lt;6&lt;1911</v>
      </c>
      <c r="N4" s="36">
        <v>1</v>
      </c>
      <c r="O4" s="46">
        <v>0</v>
      </c>
      <c r="P4" s="13" t="s">
        <v>0</v>
      </c>
      <c r="Q4" s="46"/>
      <c r="R4" s="46">
        <v>1</v>
      </c>
      <c r="S4" s="46">
        <v>0</v>
      </c>
      <c r="T4" s="46">
        <v>1</v>
      </c>
      <c r="U4" s="46"/>
      <c r="V4" s="46"/>
      <c r="W4" s="46">
        <v>1</v>
      </c>
      <c r="X4" s="46"/>
      <c r="Y4" s="47"/>
      <c r="Z4" s="3">
        <f>SUM(N4:Y4)</f>
        <v>4</v>
      </c>
      <c r="AA4" s="15" t="s">
        <v>90</v>
      </c>
      <c r="AB4" s="2">
        <v>3</v>
      </c>
      <c r="AC4" s="2">
        <v>26</v>
      </c>
    </row>
    <row r="5" spans="2:29" ht="18" customHeight="1">
      <c r="B5" s="1" t="s">
        <v>30</v>
      </c>
      <c r="C5" s="1" t="s">
        <v>7</v>
      </c>
      <c r="D5" s="1">
        <v>1291</v>
      </c>
      <c r="E5" s="2" t="s">
        <v>5</v>
      </c>
      <c r="F5" s="1">
        <v>1</v>
      </c>
      <c r="G5" s="1">
        <v>4</v>
      </c>
      <c r="H5" s="2">
        <f t="shared" si="3"/>
        <v>4</v>
      </c>
      <c r="I5" s="3">
        <f t="shared" si="0"/>
        <v>4</v>
      </c>
      <c r="J5" s="3">
        <f t="shared" si="1"/>
        <v>6</v>
      </c>
      <c r="L5" s="3">
        <f t="shared" si="2"/>
        <v>1614</v>
      </c>
      <c r="M5" s="19" t="str">
        <f t="shared" si="4"/>
        <v>4&lt;6&lt;1614</v>
      </c>
      <c r="N5" s="36"/>
      <c r="O5" s="46">
        <v>0</v>
      </c>
      <c r="P5" s="46"/>
      <c r="Q5" s="13" t="s">
        <v>0</v>
      </c>
      <c r="R5" s="46"/>
      <c r="S5" s="46">
        <v>0</v>
      </c>
      <c r="T5" s="46">
        <v>1</v>
      </c>
      <c r="U5" s="46"/>
      <c r="V5" s="46"/>
      <c r="W5" s="46">
        <v>1</v>
      </c>
      <c r="X5" s="46">
        <v>1</v>
      </c>
      <c r="Y5" s="47">
        <v>1</v>
      </c>
      <c r="Z5" s="2">
        <f>SUM(N5:Y5)</f>
        <v>4</v>
      </c>
      <c r="AA5" s="15" t="s">
        <v>60</v>
      </c>
      <c r="AB5" s="2">
        <v>4</v>
      </c>
      <c r="AC5" s="2">
        <v>23</v>
      </c>
    </row>
    <row r="6" spans="2:29" ht="18" customHeight="1">
      <c r="B6" s="1" t="s">
        <v>26</v>
      </c>
      <c r="C6" s="1" t="s">
        <v>7</v>
      </c>
      <c r="D6" s="1">
        <v>2023</v>
      </c>
      <c r="E6" s="2" t="s">
        <v>5</v>
      </c>
      <c r="F6" s="1">
        <v>22</v>
      </c>
      <c r="G6" s="1">
        <v>5</v>
      </c>
      <c r="H6" s="2">
        <f t="shared" si="3"/>
        <v>3.5</v>
      </c>
      <c r="I6" s="3">
        <f t="shared" si="0"/>
        <v>3.5</v>
      </c>
      <c r="J6" s="3">
        <f t="shared" si="1"/>
        <v>6</v>
      </c>
      <c r="L6" s="3">
        <f t="shared" si="2"/>
        <v>1913</v>
      </c>
      <c r="M6" s="19" t="str">
        <f t="shared" si="4"/>
        <v>3,5&lt;6&lt;1913</v>
      </c>
      <c r="N6" s="36">
        <v>0</v>
      </c>
      <c r="O6" s="22">
        <v>0.5</v>
      </c>
      <c r="P6" s="46">
        <v>0</v>
      </c>
      <c r="Q6" s="46"/>
      <c r="R6" s="13" t="s">
        <v>0</v>
      </c>
      <c r="S6" s="46">
        <v>1</v>
      </c>
      <c r="T6" s="46">
        <v>1</v>
      </c>
      <c r="U6" s="46"/>
      <c r="V6" s="46"/>
      <c r="W6" s="46"/>
      <c r="X6" s="46">
        <v>1</v>
      </c>
      <c r="Y6" s="47"/>
      <c r="Z6" s="2">
        <f>SUM(N6:Y6)</f>
        <v>3.5</v>
      </c>
      <c r="AA6" s="15" t="s">
        <v>91</v>
      </c>
      <c r="AB6" s="2">
        <v>5</v>
      </c>
      <c r="AC6" s="2">
        <v>21</v>
      </c>
    </row>
    <row r="7" spans="2:29" ht="18" customHeight="1">
      <c r="B7" s="1" t="s">
        <v>23</v>
      </c>
      <c r="C7" s="1" t="s">
        <v>7</v>
      </c>
      <c r="D7" s="1">
        <v>1923</v>
      </c>
      <c r="E7" s="2" t="s">
        <v>5</v>
      </c>
      <c r="F7" s="1">
        <v>103</v>
      </c>
      <c r="G7" s="1">
        <v>6</v>
      </c>
      <c r="H7" s="2">
        <f t="shared" si="3"/>
        <v>3</v>
      </c>
      <c r="I7" s="3">
        <f t="shared" si="0"/>
        <v>3</v>
      </c>
      <c r="J7" s="3">
        <f t="shared" si="1"/>
        <v>6</v>
      </c>
      <c r="L7" s="3">
        <f t="shared" si="2"/>
        <v>1889</v>
      </c>
      <c r="M7" s="19" t="str">
        <f t="shared" si="4"/>
        <v>3&lt;6&lt;1889</v>
      </c>
      <c r="N7" s="36">
        <v>0</v>
      </c>
      <c r="O7" s="46"/>
      <c r="P7" s="46">
        <v>1</v>
      </c>
      <c r="Q7" s="46">
        <v>1</v>
      </c>
      <c r="R7" s="46">
        <v>0</v>
      </c>
      <c r="S7" s="13" t="s">
        <v>0</v>
      </c>
      <c r="T7" s="46"/>
      <c r="U7" s="46">
        <v>0</v>
      </c>
      <c r="V7" s="46">
        <v>1</v>
      </c>
      <c r="W7" s="46"/>
      <c r="X7" s="46"/>
      <c r="Y7" s="47"/>
      <c r="Z7" s="2">
        <f aca="true" t="shared" si="5" ref="Z7:Z13">SUM(N7:Y7)</f>
        <v>3</v>
      </c>
      <c r="AA7" s="15" t="s">
        <v>92</v>
      </c>
      <c r="AB7" s="2">
        <v>6</v>
      </c>
      <c r="AC7" s="2">
        <v>20</v>
      </c>
    </row>
    <row r="8" spans="2:29" ht="18" customHeight="1">
      <c r="B8" s="1" t="s">
        <v>21</v>
      </c>
      <c r="C8" s="1" t="s">
        <v>7</v>
      </c>
      <c r="D8" s="1">
        <v>1517</v>
      </c>
      <c r="E8" s="2" t="s">
        <v>5</v>
      </c>
      <c r="F8" s="1">
        <v>38</v>
      </c>
      <c r="G8" s="1">
        <v>7</v>
      </c>
      <c r="H8" s="2">
        <f t="shared" si="3"/>
        <v>3</v>
      </c>
      <c r="I8" s="3">
        <f t="shared" si="0"/>
        <v>3</v>
      </c>
      <c r="J8" s="3">
        <f t="shared" si="1"/>
        <v>6</v>
      </c>
      <c r="L8" s="3">
        <f t="shared" si="2"/>
        <v>1694</v>
      </c>
      <c r="M8" s="19" t="str">
        <f t="shared" si="4"/>
        <v>3&lt;6&lt;1694</v>
      </c>
      <c r="N8" s="36"/>
      <c r="O8" s="46"/>
      <c r="P8" s="46">
        <v>0</v>
      </c>
      <c r="Q8" s="46">
        <v>0</v>
      </c>
      <c r="R8" s="46">
        <v>0</v>
      </c>
      <c r="S8" s="46"/>
      <c r="T8" s="13" t="s">
        <v>0</v>
      </c>
      <c r="U8" s="46">
        <v>1</v>
      </c>
      <c r="V8" s="46">
        <v>1</v>
      </c>
      <c r="W8" s="46"/>
      <c r="X8" s="46"/>
      <c r="Y8" s="47">
        <v>1</v>
      </c>
      <c r="Z8" s="2">
        <f t="shared" si="5"/>
        <v>3</v>
      </c>
      <c r="AA8" s="15" t="s">
        <v>41</v>
      </c>
      <c r="AB8" s="2">
        <v>7</v>
      </c>
      <c r="AC8" s="2">
        <v>19</v>
      </c>
    </row>
    <row r="9" spans="2:29" ht="18" customHeight="1">
      <c r="B9" s="1" t="s">
        <v>10</v>
      </c>
      <c r="C9" s="1" t="s">
        <v>7</v>
      </c>
      <c r="D9" s="1">
        <v>1782</v>
      </c>
      <c r="E9" s="1" t="s">
        <v>5</v>
      </c>
      <c r="F9" s="1">
        <v>58</v>
      </c>
      <c r="G9" s="1">
        <v>8</v>
      </c>
      <c r="H9" s="2">
        <f t="shared" si="3"/>
        <v>3</v>
      </c>
      <c r="I9" s="3">
        <f t="shared" si="0"/>
        <v>3</v>
      </c>
      <c r="J9" s="3">
        <f t="shared" si="1"/>
        <v>6</v>
      </c>
      <c r="L9" s="3">
        <f t="shared" si="2"/>
        <v>1774</v>
      </c>
      <c r="M9" s="19" t="str">
        <f t="shared" si="4"/>
        <v>3&lt;6&lt;1774</v>
      </c>
      <c r="N9" s="36">
        <v>0</v>
      </c>
      <c r="O9" s="46"/>
      <c r="P9" s="46"/>
      <c r="Q9" s="46"/>
      <c r="R9" s="46"/>
      <c r="S9" s="46">
        <v>1</v>
      </c>
      <c r="T9" s="46">
        <v>0</v>
      </c>
      <c r="U9" s="13" t="s">
        <v>0</v>
      </c>
      <c r="V9" s="22">
        <v>0.5</v>
      </c>
      <c r="W9" s="46"/>
      <c r="X9" s="22">
        <v>0.5</v>
      </c>
      <c r="Y9" s="26">
        <v>1</v>
      </c>
      <c r="Z9" s="2">
        <f t="shared" si="5"/>
        <v>3</v>
      </c>
      <c r="AA9" s="15" t="s">
        <v>69</v>
      </c>
      <c r="AB9" s="2">
        <v>8</v>
      </c>
      <c r="AC9" s="2">
        <v>18</v>
      </c>
    </row>
    <row r="10" spans="2:29" ht="18" customHeight="1">
      <c r="B10" s="1" t="s">
        <v>85</v>
      </c>
      <c r="C10" s="1" t="s">
        <v>86</v>
      </c>
      <c r="D10" s="1">
        <v>1856</v>
      </c>
      <c r="E10" s="1" t="s">
        <v>5</v>
      </c>
      <c r="F10" s="1">
        <v>4</v>
      </c>
      <c r="G10" s="1">
        <v>9</v>
      </c>
      <c r="H10" s="2">
        <f t="shared" si="3"/>
        <v>2.5</v>
      </c>
      <c r="I10" s="3">
        <f t="shared" si="0"/>
        <v>2.5</v>
      </c>
      <c r="J10" s="3">
        <f t="shared" si="1"/>
        <v>6</v>
      </c>
      <c r="L10" s="3">
        <f t="shared" si="2"/>
        <v>1743</v>
      </c>
      <c r="M10" s="19" t="str">
        <f t="shared" si="4"/>
        <v>2,5&lt;6&lt;1743</v>
      </c>
      <c r="N10" s="36"/>
      <c r="O10" s="46">
        <v>0</v>
      </c>
      <c r="P10" s="46"/>
      <c r="Q10" s="46"/>
      <c r="R10" s="46"/>
      <c r="S10" s="46">
        <v>0</v>
      </c>
      <c r="T10" s="46">
        <v>0</v>
      </c>
      <c r="U10" s="22">
        <v>0.5</v>
      </c>
      <c r="V10" s="13" t="s">
        <v>0</v>
      </c>
      <c r="W10" s="46"/>
      <c r="X10" s="46">
        <v>1</v>
      </c>
      <c r="Y10" s="26">
        <v>1</v>
      </c>
      <c r="Z10" s="2">
        <f t="shared" si="5"/>
        <v>2.5</v>
      </c>
      <c r="AA10" s="15" t="s">
        <v>93</v>
      </c>
      <c r="AB10" s="2">
        <v>9</v>
      </c>
      <c r="AC10" s="2">
        <v>17</v>
      </c>
    </row>
    <row r="11" spans="2:29" ht="18" customHeight="1">
      <c r="B11" s="1" t="s">
        <v>19</v>
      </c>
      <c r="C11" s="1" t="s">
        <v>7</v>
      </c>
      <c r="D11" s="1">
        <v>1757</v>
      </c>
      <c r="E11" s="1" t="s">
        <v>5</v>
      </c>
      <c r="F11" s="1">
        <v>63</v>
      </c>
      <c r="G11" s="1">
        <v>10</v>
      </c>
      <c r="H11" s="2">
        <f t="shared" si="3"/>
        <v>2</v>
      </c>
      <c r="I11" s="3">
        <f t="shared" si="0"/>
        <v>2</v>
      </c>
      <c r="J11" s="3">
        <f t="shared" si="1"/>
        <v>6</v>
      </c>
      <c r="L11" s="3">
        <f t="shared" si="2"/>
        <v>1778</v>
      </c>
      <c r="M11" s="19" t="str">
        <f t="shared" si="4"/>
        <v>2&lt;6&lt;1778</v>
      </c>
      <c r="N11" s="36">
        <v>0</v>
      </c>
      <c r="O11" s="46">
        <v>0</v>
      </c>
      <c r="P11" s="46">
        <v>0</v>
      </c>
      <c r="Q11" s="46">
        <v>0</v>
      </c>
      <c r="R11" s="46"/>
      <c r="S11" s="46"/>
      <c r="T11" s="46"/>
      <c r="U11" s="46"/>
      <c r="V11" s="46"/>
      <c r="W11" s="13" t="s">
        <v>0</v>
      </c>
      <c r="X11" s="46">
        <v>1</v>
      </c>
      <c r="Y11" s="26">
        <v>1</v>
      </c>
      <c r="Z11" s="2">
        <f t="shared" si="5"/>
        <v>2</v>
      </c>
      <c r="AA11" s="15" t="s">
        <v>62</v>
      </c>
      <c r="AB11" s="2">
        <v>10</v>
      </c>
      <c r="AC11" s="2">
        <v>16</v>
      </c>
    </row>
    <row r="12" spans="2:29" ht="18" customHeight="1">
      <c r="B12" s="1" t="s">
        <v>94</v>
      </c>
      <c r="C12" s="1" t="s">
        <v>88</v>
      </c>
      <c r="D12" s="1">
        <v>1770</v>
      </c>
      <c r="E12" s="1" t="s">
        <v>5</v>
      </c>
      <c r="F12" s="1">
        <v>0</v>
      </c>
      <c r="G12" s="1">
        <v>11</v>
      </c>
      <c r="H12" s="2">
        <f t="shared" si="3"/>
        <v>1.5</v>
      </c>
      <c r="I12" s="3">
        <f t="shared" si="0"/>
        <v>1.5</v>
      </c>
      <c r="J12" s="3">
        <f t="shared" si="1"/>
        <v>6</v>
      </c>
      <c r="L12" s="3">
        <f t="shared" si="2"/>
        <v>1698</v>
      </c>
      <c r="M12" s="19" t="str">
        <f t="shared" si="4"/>
        <v>1,5&lt;6&lt;1698</v>
      </c>
      <c r="N12" s="36"/>
      <c r="O12" s="46"/>
      <c r="P12" s="46"/>
      <c r="Q12" s="46">
        <v>0</v>
      </c>
      <c r="R12" s="46">
        <v>0</v>
      </c>
      <c r="S12" s="46"/>
      <c r="T12" s="46"/>
      <c r="U12" s="22">
        <v>0.5</v>
      </c>
      <c r="V12" s="46">
        <v>0</v>
      </c>
      <c r="W12" s="46">
        <v>0</v>
      </c>
      <c r="X12" s="13" t="s">
        <v>0</v>
      </c>
      <c r="Y12" s="26">
        <v>1</v>
      </c>
      <c r="Z12" s="2">
        <f t="shared" si="5"/>
        <v>1.5</v>
      </c>
      <c r="AA12" s="15" t="s">
        <v>62</v>
      </c>
      <c r="AB12" s="2">
        <v>11</v>
      </c>
      <c r="AC12" s="2">
        <v>15</v>
      </c>
    </row>
    <row r="13" spans="2:29" ht="18" customHeight="1" thickBot="1">
      <c r="B13" s="1" t="s">
        <v>89</v>
      </c>
      <c r="C13" s="1" t="s">
        <v>33</v>
      </c>
      <c r="D13" s="1">
        <v>1400</v>
      </c>
      <c r="E13" s="1" t="s">
        <v>5</v>
      </c>
      <c r="F13" s="1">
        <v>0</v>
      </c>
      <c r="G13" s="1">
        <v>12</v>
      </c>
      <c r="H13" s="2">
        <f t="shared" si="3"/>
        <v>0</v>
      </c>
      <c r="I13" s="3">
        <f t="shared" si="0"/>
        <v>0</v>
      </c>
      <c r="J13" s="3">
        <f t="shared" si="1"/>
        <v>6</v>
      </c>
      <c r="L13" s="3">
        <f t="shared" si="2"/>
        <v>1653</v>
      </c>
      <c r="M13" s="19" t="str">
        <f t="shared" si="4"/>
        <v>0&lt;6&lt;1653</v>
      </c>
      <c r="N13" s="37"/>
      <c r="O13" s="27"/>
      <c r="P13" s="27"/>
      <c r="Q13" s="27">
        <v>0</v>
      </c>
      <c r="R13" s="27"/>
      <c r="S13" s="27"/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14" t="s">
        <v>0</v>
      </c>
      <c r="Z13" s="20">
        <f t="shared" si="5"/>
        <v>0</v>
      </c>
      <c r="AA13" s="15" t="s">
        <v>79</v>
      </c>
      <c r="AB13" s="21">
        <v>12</v>
      </c>
      <c r="AC13" s="2">
        <v>14</v>
      </c>
    </row>
    <row r="14" spans="8:28" ht="18" customHeight="1">
      <c r="H14" s="4">
        <f>SUM(H2:H13)</f>
        <v>36</v>
      </c>
      <c r="I14" s="4">
        <f>SUM(I2:I13)</f>
        <v>36</v>
      </c>
      <c r="J14" s="4">
        <f>SUM(J2:J13)</f>
        <v>72</v>
      </c>
      <c r="Z14" s="4">
        <f>SUM(Z2:Z13)</f>
        <v>36</v>
      </c>
      <c r="AA14" s="4"/>
      <c r="AB14" s="4">
        <f>SUM(AB2:AB13)</f>
        <v>78</v>
      </c>
    </row>
  </sheetData>
  <sheetProtection/>
  <conditionalFormatting sqref="V9">
    <cfRule type="expression" priority="6" dxfId="0" stopIfTrue="1">
      <formula>(LEFT($C9,6)="BSV 63")</formula>
    </cfRule>
  </conditionalFormatting>
  <conditionalFormatting sqref="X9">
    <cfRule type="expression" priority="5" dxfId="0" stopIfTrue="1">
      <formula>(LEFT($C9,6)="BSV 63")</formula>
    </cfRule>
  </conditionalFormatting>
  <conditionalFormatting sqref="U10">
    <cfRule type="expression" priority="4" dxfId="0" stopIfTrue="1">
      <formula>(LEFT($C10,6)="BSV 63")</formula>
    </cfRule>
  </conditionalFormatting>
  <conditionalFormatting sqref="U12">
    <cfRule type="expression" priority="3" dxfId="0" stopIfTrue="1">
      <formula>(LEFT($C12,6)="BSV 63")</formula>
    </cfRule>
  </conditionalFormatting>
  <conditionalFormatting sqref="R3">
    <cfRule type="expression" priority="2" dxfId="0" stopIfTrue="1">
      <formula>(LEFT($C3,6)="BSV 63")</formula>
    </cfRule>
  </conditionalFormatting>
  <conditionalFormatting sqref="O6">
    <cfRule type="expression" priority="1" dxfId="0" stopIfTrue="1">
      <formula>(LEFT($C6,6)="BSV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65" r:id="rId1"/>
  <headerFooter alignWithMargins="0">
    <oddHeader>&amp;C&amp;12August-Schnellschach 2021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Andreas</cp:lastModifiedBy>
  <cp:lastPrinted>2022-07-29T22:33:26Z</cp:lastPrinted>
  <dcterms:created xsi:type="dcterms:W3CDTF">2006-11-03T21:27:14Z</dcterms:created>
  <dcterms:modified xsi:type="dcterms:W3CDTF">2022-07-29T22:33:30Z</dcterms:modified>
  <cp:category/>
  <cp:version/>
  <cp:contentType/>
  <cp:contentStatus/>
</cp:coreProperties>
</file>